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in\Documents\Banquets\2016\"/>
    </mc:Choice>
  </mc:AlternateContent>
  <bookViews>
    <workbookView xWindow="8376" yWindow="-72" windowWidth="12480" windowHeight="11268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Sheet1!$A$1:$R$28</definedName>
  </definedNames>
  <calcPr calcId="152511" concurrentCalc="0"/>
</workbook>
</file>

<file path=xl/calcChain.xml><?xml version="1.0" encoding="utf-8"?>
<calcChain xmlns="http://schemas.openxmlformats.org/spreadsheetml/2006/main">
  <c r="M37" i="1" l="1"/>
  <c r="I37" i="1"/>
  <c r="M38" i="1"/>
  <c r="I38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2" i="1"/>
  <c r="B39" i="1"/>
  <c r="C39" i="1"/>
  <c r="D39" i="1"/>
  <c r="F39" i="1"/>
  <c r="H39" i="1"/>
  <c r="I2" i="1"/>
  <c r="I3" i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P39" i="1"/>
  <c r="O39" i="1"/>
  <c r="N39" i="1"/>
  <c r="L39" i="1"/>
  <c r="M39" i="1"/>
  <c r="I39" i="1"/>
</calcChain>
</file>

<file path=xl/sharedStrings.xml><?xml version="1.0" encoding="utf-8"?>
<sst xmlns="http://schemas.openxmlformats.org/spreadsheetml/2006/main" count="96" uniqueCount="77">
  <si>
    <t>Chapter</t>
  </si>
  <si>
    <t>Credit Cards</t>
  </si>
  <si>
    <t>Sales Tax</t>
  </si>
  <si>
    <t>Notes</t>
  </si>
  <si>
    <t>Deductions</t>
  </si>
  <si>
    <t>Deductions Notes</t>
  </si>
  <si>
    <t>Appleton/Valley</t>
  </si>
  <si>
    <t>Green Bay</t>
  </si>
  <si>
    <t>Janesville/Rock County</t>
  </si>
  <si>
    <t>Mequon/Cedar Creek</t>
  </si>
  <si>
    <t>State Shoot</t>
  </si>
  <si>
    <t>West Allis</t>
  </si>
  <si>
    <t>West Bend</t>
  </si>
  <si>
    <t>Prairie du Chien</t>
  </si>
  <si>
    <t>Calendar Credits (does not add into net/gross)</t>
  </si>
  <si>
    <t>Event Date</t>
  </si>
  <si>
    <t>LaCrosse</t>
  </si>
  <si>
    <t>Madison</t>
  </si>
  <si>
    <t>Hudson</t>
  </si>
  <si>
    <t>Fox Valley Golf Outing</t>
  </si>
  <si>
    <t>SE WI Golf Outing</t>
  </si>
  <si>
    <t>Oshkosh</t>
  </si>
  <si>
    <t>August</t>
  </si>
  <si>
    <t>Baraboo River</t>
  </si>
  <si>
    <t>October</t>
  </si>
  <si>
    <t>Madison Golf Outing</t>
  </si>
  <si>
    <t>2015 Net/ Gross</t>
  </si>
  <si>
    <t>Rhinelander/Northern Wetlands</t>
  </si>
  <si>
    <t>Jefferson/Twin Rivers</t>
  </si>
  <si>
    <t>Milwaukee Sports Show</t>
  </si>
  <si>
    <t>Fox River</t>
  </si>
  <si>
    <t>Waukesha County</t>
  </si>
  <si>
    <t>Milwaukee/South Suburban</t>
  </si>
  <si>
    <t>Duckweed</t>
  </si>
  <si>
    <t>Ozaukee Shoot</t>
  </si>
  <si>
    <t>Wild Wings Summer Shoot</t>
  </si>
  <si>
    <t>Green Bay Abrams Event</t>
  </si>
  <si>
    <t>Calling Contest</t>
  </si>
  <si>
    <t>Racine/South Shore</t>
  </si>
  <si>
    <t>DePere Ladies Wine Event</t>
  </si>
  <si>
    <t>Lakeshore/Manitowoc</t>
  </si>
  <si>
    <t>April</t>
  </si>
  <si>
    <t>Nov</t>
  </si>
  <si>
    <t>Dec</t>
  </si>
  <si>
    <t>2016 Net/ Gross</t>
  </si>
  <si>
    <t>2016 Budget</t>
  </si>
  <si>
    <t>2016 Goal</t>
  </si>
  <si>
    <t>2016 Super Goal</t>
  </si>
  <si>
    <t>Credit Notes</t>
  </si>
  <si>
    <t>2016 Cash Net (cash into WWA)</t>
  </si>
  <si>
    <t>May 21-22</t>
  </si>
  <si>
    <t>March 3-7</t>
  </si>
  <si>
    <t>June 25-26</t>
  </si>
  <si>
    <t>July</t>
  </si>
  <si>
    <t>Sheboygan Farm Fest</t>
  </si>
  <si>
    <t>Madison Shoot</t>
  </si>
  <si>
    <t>Midwest SS Fall Fest</t>
  </si>
  <si>
    <t>Bucks Before Ducks</t>
  </si>
  <si>
    <t>Wausau/Stevens Point</t>
  </si>
  <si>
    <t>WWA Christmas bash</t>
  </si>
  <si>
    <t>Waukesha County  Shoot</t>
  </si>
  <si>
    <t>39% Avg</t>
  </si>
  <si>
    <t>Total 2016 Banquet $</t>
  </si>
  <si>
    <t>Non-Cash Event Credits</t>
  </si>
  <si>
    <r>
      <t>2016 Net w/non- cash Credits (</t>
    </r>
    <r>
      <rPr>
        <b/>
        <u/>
        <sz val="9"/>
        <color theme="1"/>
        <rFont val="Calibri"/>
        <family val="2"/>
        <scheme val="minor"/>
      </rPr>
      <t>use for goal</t>
    </r>
    <r>
      <rPr>
        <b/>
        <sz val="9"/>
        <color theme="1"/>
        <rFont val="Calibri"/>
        <family val="2"/>
        <scheme val="minor"/>
      </rPr>
      <t>)</t>
    </r>
  </si>
  <si>
    <t>$400 gun credit</t>
  </si>
  <si>
    <t>Checks/ Cash/ Funds Transfers</t>
  </si>
  <si>
    <t>$425 gun, $170 t-shirts, $735 booth</t>
  </si>
  <si>
    <t>Complete</t>
  </si>
  <si>
    <t>Cancelled/chapter disbanded</t>
  </si>
  <si>
    <t>Cancelled</t>
  </si>
  <si>
    <t>Account overdraft</t>
  </si>
  <si>
    <t>$400 gun credit, $1310 water bottles, $120 cutting boards</t>
  </si>
  <si>
    <t>$150 package credit to Regan (gun)</t>
  </si>
  <si>
    <t>$1842 Clays, $1100.16 state package</t>
  </si>
  <si>
    <t>July 22-24</t>
  </si>
  <si>
    <t>Complete, chapter running class 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</si>
</sst>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64" formatCode="&quot;$&quot;#,##0.00"/>
    <numFmt numFmtId="165" formatCode="[$-409]d\-mmm;@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C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C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C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C00000"/>
      <name val="Arial Narrow"/>
      <family val="2"/>
    </font>
    <font>
      <sz val="10"/>
      <name val="Arial Narrow"/>
      <family val="2"/>
    </font>
    <font>
      <b/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33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86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ont="1" applyFill="1" applyAlignment="1">
      <alignment wrapText="1"/>
    </xf>
    <xf numFmtId="0" fontId="2" fillId="0" borderId="0" xfId="0" applyFont="1" applyFill="1" applyAlignment="1">
      <alignment wrapText="1"/>
    </xf>
    <xf numFmtId="164" fontId="2" fillId="0" borderId="0" xfId="1" applyNumberFormat="1" applyFont="1" applyFill="1" applyAlignment="1">
      <alignment wrapText="1"/>
    </xf>
    <xf numFmtId="0" fontId="6" fillId="0" borderId="1" xfId="0" applyFont="1" applyFill="1" applyBorder="1" applyAlignment="1">
      <alignment wrapText="1"/>
    </xf>
    <xf numFmtId="0" fontId="1" fillId="0" borderId="0" xfId="0" applyFont="1" applyFill="1" applyBorder="1"/>
    <xf numFmtId="0" fontId="1" fillId="0" borderId="0" xfId="0" applyFont="1" applyFill="1"/>
    <xf numFmtId="0" fontId="5" fillId="0" borderId="1" xfId="0" applyFont="1" applyFill="1" applyBorder="1" applyAlignment="1">
      <alignment wrapText="1"/>
    </xf>
    <xf numFmtId="164" fontId="1" fillId="0" borderId="0" xfId="0" applyNumberFormat="1" applyFont="1" applyFill="1"/>
    <xf numFmtId="164" fontId="2" fillId="0" borderId="0" xfId="0" applyNumberFormat="1" applyFont="1" applyFill="1"/>
    <xf numFmtId="164" fontId="3" fillId="0" borderId="0" xfId="0" applyNumberFormat="1" applyFont="1" applyFill="1"/>
    <xf numFmtId="0" fontId="3" fillId="0" borderId="0" xfId="0" applyFont="1" applyFill="1" applyAlignment="1">
      <alignment wrapText="1"/>
    </xf>
    <xf numFmtId="9" fontId="1" fillId="0" borderId="0" xfId="0" applyNumberFormat="1" applyFont="1" applyFill="1"/>
    <xf numFmtId="42" fontId="1" fillId="0" borderId="0" xfId="1" applyNumberFormat="1" applyFont="1" applyFill="1"/>
    <xf numFmtId="0" fontId="1" fillId="0" borderId="0" xfId="0" applyFont="1" applyFill="1" applyAlignment="1">
      <alignment wrapText="1"/>
    </xf>
    <xf numFmtId="164" fontId="7" fillId="0" borderId="1" xfId="0" applyNumberFormat="1" applyFont="1" applyFill="1" applyBorder="1" applyAlignment="1">
      <alignment wrapText="1"/>
    </xf>
    <xf numFmtId="0" fontId="7" fillId="0" borderId="1" xfId="0" applyFont="1" applyFill="1" applyBorder="1" applyAlignment="1">
      <alignment wrapText="1"/>
    </xf>
    <xf numFmtId="164" fontId="8" fillId="0" borderId="1" xfId="0" applyNumberFormat="1" applyFont="1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wrapText="1"/>
    </xf>
    <xf numFmtId="42" fontId="7" fillId="0" borderId="1" xfId="1" applyNumberFormat="1" applyFont="1" applyFill="1" applyBorder="1" applyAlignment="1">
      <alignment wrapText="1"/>
    </xf>
    <xf numFmtId="165" fontId="7" fillId="0" borderId="1" xfId="0" applyNumberFormat="1" applyFont="1" applyFill="1" applyBorder="1" applyAlignment="1">
      <alignment wrapText="1"/>
    </xf>
    <xf numFmtId="0" fontId="7" fillId="0" borderId="0" xfId="0" applyFont="1" applyFill="1" applyBorder="1" applyAlignment="1">
      <alignment wrapText="1"/>
    </xf>
    <xf numFmtId="0" fontId="7" fillId="0" borderId="0" xfId="0" applyFont="1" applyFill="1" applyAlignment="1">
      <alignment wrapText="1"/>
    </xf>
    <xf numFmtId="165" fontId="10" fillId="0" borderId="1" xfId="0" applyNumberFormat="1" applyFont="1" applyFill="1" applyBorder="1" applyAlignment="1">
      <alignment horizontal="right" wrapText="1"/>
    </xf>
    <xf numFmtId="165" fontId="10" fillId="0" borderId="1" xfId="0" applyNumberFormat="1" applyFont="1" applyFill="1" applyBorder="1" applyAlignment="1">
      <alignment wrapText="1"/>
    </xf>
    <xf numFmtId="165" fontId="10" fillId="0" borderId="2" xfId="0" applyNumberFormat="1" applyFont="1" applyFill="1" applyBorder="1" applyAlignment="1">
      <alignment wrapText="1"/>
    </xf>
    <xf numFmtId="165" fontId="5" fillId="0" borderId="1" xfId="0" applyNumberFormat="1" applyFont="1" applyFill="1" applyBorder="1" applyAlignment="1">
      <alignment wrapText="1"/>
    </xf>
    <xf numFmtId="165" fontId="10" fillId="0" borderId="0" xfId="0" applyNumberFormat="1" applyFont="1" applyFill="1" applyAlignment="1">
      <alignment wrapText="1"/>
    </xf>
    <xf numFmtId="0" fontId="5" fillId="0" borderId="2" xfId="0" applyFont="1" applyFill="1" applyBorder="1" applyAlignment="1">
      <alignment wrapText="1"/>
    </xf>
    <xf numFmtId="0" fontId="10" fillId="0" borderId="1" xfId="0" applyFont="1" applyFill="1" applyBorder="1"/>
    <xf numFmtId="164" fontId="10" fillId="0" borderId="1" xfId="0" applyNumberFormat="1" applyFont="1" applyFill="1" applyBorder="1"/>
    <xf numFmtId="164" fontId="5" fillId="0" borderId="1" xfId="0" applyNumberFormat="1" applyFont="1" applyFill="1" applyBorder="1"/>
    <xf numFmtId="164" fontId="6" fillId="0" borderId="1" xfId="0" applyNumberFormat="1" applyFont="1" applyFill="1" applyBorder="1"/>
    <xf numFmtId="9" fontId="10" fillId="0" borderId="1" xfId="2" applyFont="1" applyFill="1" applyBorder="1"/>
    <xf numFmtId="164" fontId="5" fillId="0" borderId="1" xfId="1" applyNumberFormat="1" applyFont="1" applyFill="1" applyBorder="1" applyAlignment="1">
      <alignment wrapText="1"/>
    </xf>
    <xf numFmtId="42" fontId="10" fillId="0" borderId="1" xfId="1" applyNumberFormat="1" applyFont="1" applyBorder="1"/>
    <xf numFmtId="0" fontId="10" fillId="0" borderId="1" xfId="0" applyFont="1" applyFill="1" applyBorder="1" applyAlignment="1">
      <alignment wrapText="1"/>
    </xf>
    <xf numFmtId="0" fontId="10" fillId="0" borderId="0" xfId="0" applyFont="1" applyFill="1" applyBorder="1"/>
    <xf numFmtId="0" fontId="10" fillId="0" borderId="0" xfId="0" applyFont="1" applyFill="1"/>
    <xf numFmtId="164" fontId="10" fillId="0" borderId="2" xfId="0" applyNumberFormat="1" applyFont="1" applyFill="1" applyBorder="1"/>
    <xf numFmtId="164" fontId="5" fillId="0" borderId="2" xfId="0" applyNumberFormat="1" applyFont="1" applyFill="1" applyBorder="1"/>
    <xf numFmtId="164" fontId="6" fillId="0" borderId="2" xfId="0" applyNumberFormat="1" applyFont="1" applyFill="1" applyBorder="1"/>
    <xf numFmtId="0" fontId="6" fillId="0" borderId="2" xfId="0" applyFont="1" applyFill="1" applyBorder="1" applyAlignment="1">
      <alignment wrapText="1"/>
    </xf>
    <xf numFmtId="9" fontId="10" fillId="0" borderId="2" xfId="2" applyFont="1" applyFill="1" applyBorder="1"/>
    <xf numFmtId="164" fontId="5" fillId="0" borderId="2" xfId="1" applyNumberFormat="1" applyFont="1" applyFill="1" applyBorder="1" applyAlignment="1">
      <alignment wrapText="1"/>
    </xf>
    <xf numFmtId="0" fontId="10" fillId="0" borderId="2" xfId="0" applyFont="1" applyFill="1" applyBorder="1" applyAlignment="1">
      <alignment wrapText="1"/>
    </xf>
    <xf numFmtId="9" fontId="5" fillId="0" borderId="1" xfId="2" applyFont="1" applyFill="1" applyBorder="1"/>
    <xf numFmtId="0" fontId="5" fillId="0" borderId="0" xfId="0" applyFont="1" applyFill="1" applyBorder="1"/>
    <xf numFmtId="0" fontId="5" fillId="0" borderId="0" xfId="0" applyFont="1" applyFill="1"/>
    <xf numFmtId="0" fontId="11" fillId="0" borderId="2" xfId="0" applyFont="1" applyFill="1" applyBorder="1" applyAlignment="1">
      <alignment wrapText="1"/>
    </xf>
    <xf numFmtId="0" fontId="12" fillId="0" borderId="1" xfId="0" applyFont="1" applyFill="1" applyBorder="1" applyAlignment="1">
      <alignment wrapText="1"/>
    </xf>
    <xf numFmtId="0" fontId="7" fillId="0" borderId="3" xfId="0" applyFont="1" applyFill="1" applyBorder="1"/>
    <xf numFmtId="0" fontId="7" fillId="0" borderId="0" xfId="0" applyFont="1" applyFill="1" applyBorder="1"/>
    <xf numFmtId="0" fontId="7" fillId="0" borderId="1" xfId="0" applyFont="1" applyFill="1" applyBorder="1"/>
    <xf numFmtId="164" fontId="7" fillId="0" borderId="1" xfId="0" applyNumberFormat="1" applyFont="1" applyFill="1" applyBorder="1"/>
    <xf numFmtId="164" fontId="9" fillId="0" borderId="1" xfId="0" applyNumberFormat="1" applyFont="1" applyFill="1" applyBorder="1"/>
    <xf numFmtId="9" fontId="7" fillId="0" borderId="1" xfId="2" applyFont="1" applyFill="1" applyBorder="1" applyAlignment="1">
      <alignment wrapText="1"/>
    </xf>
    <xf numFmtId="164" fontId="7" fillId="0" borderId="1" xfId="1" applyNumberFormat="1" applyFont="1" applyFill="1" applyBorder="1"/>
    <xf numFmtId="9" fontId="13" fillId="0" borderId="1" xfId="0" applyNumberFormat="1" applyFont="1" applyFill="1" applyBorder="1" applyAlignment="1">
      <alignment wrapText="1"/>
    </xf>
    <xf numFmtId="164" fontId="15" fillId="0" borderId="1" xfId="1" applyNumberFormat="1" applyFont="1" applyFill="1" applyBorder="1" applyAlignment="1">
      <alignment wrapText="1"/>
    </xf>
    <xf numFmtId="9" fontId="7" fillId="0" borderId="1" xfId="2" applyFont="1" applyFill="1" applyBorder="1"/>
    <xf numFmtId="9" fontId="1" fillId="0" borderId="0" xfId="2" applyFont="1" applyFill="1"/>
    <xf numFmtId="0" fontId="10" fillId="2" borderId="1" xfId="0" applyFont="1" applyFill="1" applyBorder="1"/>
    <xf numFmtId="164" fontId="10" fillId="2" borderId="1" xfId="0" applyNumberFormat="1" applyFont="1" applyFill="1" applyBorder="1"/>
    <xf numFmtId="164" fontId="5" fillId="2" borderId="1" xfId="0" applyNumberFormat="1" applyFont="1" applyFill="1" applyBorder="1"/>
    <xf numFmtId="0" fontId="5" fillId="2" borderId="1" xfId="0" applyFont="1" applyFill="1" applyBorder="1" applyAlignment="1">
      <alignment wrapText="1"/>
    </xf>
    <xf numFmtId="164" fontId="6" fillId="2" borderId="1" xfId="0" applyNumberFormat="1" applyFont="1" applyFill="1" applyBorder="1"/>
    <xf numFmtId="0" fontId="6" fillId="2" borderId="1" xfId="0" applyFont="1" applyFill="1" applyBorder="1" applyAlignment="1">
      <alignment wrapText="1"/>
    </xf>
    <xf numFmtId="9" fontId="10" fillId="2" borderId="1" xfId="2" applyFont="1" applyFill="1" applyBorder="1"/>
    <xf numFmtId="164" fontId="5" fillId="2" borderId="1" xfId="1" applyNumberFormat="1" applyFont="1" applyFill="1" applyBorder="1" applyAlignment="1">
      <alignment wrapText="1"/>
    </xf>
    <xf numFmtId="42" fontId="10" fillId="2" borderId="1" xfId="1" applyNumberFormat="1" applyFont="1" applyFill="1" applyBorder="1"/>
    <xf numFmtId="165" fontId="10" fillId="2" borderId="1" xfId="0" applyNumberFormat="1" applyFont="1" applyFill="1" applyBorder="1" applyAlignment="1">
      <alignment wrapText="1"/>
    </xf>
    <xf numFmtId="0" fontId="10" fillId="2" borderId="1" xfId="0" applyFont="1" applyFill="1" applyBorder="1" applyAlignment="1">
      <alignment wrapText="1"/>
    </xf>
    <xf numFmtId="164" fontId="10" fillId="2" borderId="2" xfId="0" applyNumberFormat="1" applyFont="1" applyFill="1" applyBorder="1"/>
    <xf numFmtId="164" fontId="5" fillId="2" borderId="2" xfId="0" applyNumberFormat="1" applyFont="1" applyFill="1" applyBorder="1"/>
    <xf numFmtId="0" fontId="5" fillId="2" borderId="2" xfId="0" applyFont="1" applyFill="1" applyBorder="1" applyAlignment="1">
      <alignment wrapText="1"/>
    </xf>
    <xf numFmtId="164" fontId="6" fillId="2" borderId="2" xfId="0" applyNumberFormat="1" applyFont="1" applyFill="1" applyBorder="1"/>
    <xf numFmtId="0" fontId="6" fillId="2" borderId="2" xfId="0" applyFont="1" applyFill="1" applyBorder="1" applyAlignment="1">
      <alignment wrapText="1"/>
    </xf>
    <xf numFmtId="9" fontId="10" fillId="2" borderId="2" xfId="2" applyFont="1" applyFill="1" applyBorder="1"/>
    <xf numFmtId="164" fontId="5" fillId="2" borderId="2" xfId="1" applyNumberFormat="1" applyFont="1" applyFill="1" applyBorder="1" applyAlignment="1">
      <alignment wrapText="1"/>
    </xf>
    <xf numFmtId="165" fontId="10" fillId="2" borderId="2" xfId="0" applyNumberFormat="1" applyFont="1" applyFill="1" applyBorder="1" applyAlignment="1">
      <alignment wrapText="1"/>
    </xf>
    <xf numFmtId="0" fontId="10" fillId="2" borderId="2" xfId="0" applyFont="1" applyFill="1" applyBorder="1" applyAlignment="1">
      <alignment wrapText="1"/>
    </xf>
    <xf numFmtId="0" fontId="16" fillId="0" borderId="1" xfId="0" applyFont="1" applyFill="1" applyBorder="1" applyAlignment="1">
      <alignment wrapText="1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33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tabSelected="1" zoomScaleNormal="100" workbookViewId="0">
      <pane ySplit="1" topLeftCell="A2" activePane="bottomLeft" state="frozen"/>
      <selection pane="bottomLeft" activeCell="D3" sqref="D3"/>
    </sheetView>
  </sheetViews>
  <sheetFormatPr defaultColWidth="9.109375" defaultRowHeight="35.1" customHeight="1" x14ac:dyDescent="0.3"/>
  <cols>
    <col min="1" max="1" width="25.44140625" style="15" customWidth="1"/>
    <col min="2" max="2" width="10.5546875" style="9" customWidth="1"/>
    <col min="3" max="3" width="10.77734375" style="9" customWidth="1"/>
    <col min="4" max="4" width="8.77734375" style="10" customWidth="1"/>
    <col min="5" max="5" width="18" style="3" customWidth="1"/>
    <col min="6" max="6" width="9.77734375" style="11" customWidth="1"/>
    <col min="7" max="7" width="21.109375" style="12" customWidth="1"/>
    <col min="8" max="8" width="8.109375" style="11" customWidth="1"/>
    <col min="9" max="9" width="10.5546875" style="9" customWidth="1"/>
    <col min="10" max="10" width="6.6640625" style="64" customWidth="1"/>
    <col min="11" max="11" width="6.21875" style="9" customWidth="1"/>
    <col min="12" max="12" width="7.77734375" style="4" customWidth="1"/>
    <col min="13" max="13" width="10.44140625" style="13" customWidth="1"/>
    <col min="14" max="15" width="9.21875" style="14" customWidth="1"/>
    <col min="16" max="16" width="9.33203125" style="14" customWidth="1"/>
    <col min="17" max="17" width="7.44140625" style="30" customWidth="1"/>
    <col min="18" max="18" width="39.6640625" style="2" customWidth="1"/>
    <col min="19" max="21" width="9.109375" style="6"/>
    <col min="22" max="16384" width="9.109375" style="7"/>
  </cols>
  <sheetData>
    <row r="1" spans="1:21" s="25" customFormat="1" ht="61.5" customHeight="1" x14ac:dyDescent="0.3">
      <c r="A1" s="17" t="s">
        <v>0</v>
      </c>
      <c r="B1" s="16" t="s">
        <v>1</v>
      </c>
      <c r="C1" s="16" t="s">
        <v>66</v>
      </c>
      <c r="D1" s="18" t="s">
        <v>63</v>
      </c>
      <c r="E1" s="19" t="s">
        <v>48</v>
      </c>
      <c r="F1" s="20" t="s">
        <v>4</v>
      </c>
      <c r="G1" s="21" t="s">
        <v>5</v>
      </c>
      <c r="H1" s="20" t="s">
        <v>2</v>
      </c>
      <c r="I1" s="16" t="s">
        <v>49</v>
      </c>
      <c r="J1" s="59" t="s">
        <v>44</v>
      </c>
      <c r="K1" s="16" t="s">
        <v>26</v>
      </c>
      <c r="L1" s="62" t="s">
        <v>14</v>
      </c>
      <c r="M1" s="61" t="s">
        <v>64</v>
      </c>
      <c r="N1" s="22" t="s">
        <v>45</v>
      </c>
      <c r="O1" s="22" t="s">
        <v>46</v>
      </c>
      <c r="P1" s="22" t="s">
        <v>47</v>
      </c>
      <c r="Q1" s="23" t="s">
        <v>15</v>
      </c>
      <c r="R1" s="17" t="s">
        <v>3</v>
      </c>
      <c r="S1" s="24"/>
      <c r="T1" s="24"/>
      <c r="U1" s="24"/>
    </row>
    <row r="2" spans="1:21" s="41" customFormat="1" ht="35.1" customHeight="1" x14ac:dyDescent="0.3">
      <c r="A2" s="32" t="s">
        <v>30</v>
      </c>
      <c r="B2" s="33">
        <v>1776.23</v>
      </c>
      <c r="C2" s="33">
        <v>14967.14</v>
      </c>
      <c r="D2" s="34">
        <v>400</v>
      </c>
      <c r="E2" s="8" t="s">
        <v>65</v>
      </c>
      <c r="F2" s="35">
        <v>700</v>
      </c>
      <c r="G2" s="5" t="s">
        <v>71</v>
      </c>
      <c r="H2" s="35">
        <v>230.4</v>
      </c>
      <c r="I2" s="33">
        <f>SUM(B2+C2-F2-H2)</f>
        <v>15812.97</v>
      </c>
      <c r="J2" s="36">
        <v>0.4</v>
      </c>
      <c r="K2" s="36">
        <v>0.44</v>
      </c>
      <c r="L2" s="37"/>
      <c r="M2" s="33">
        <f>SUM(B2+C2+D2-F2-H2+L2)</f>
        <v>16212.97</v>
      </c>
      <c r="N2" s="38">
        <v>10000</v>
      </c>
      <c r="O2" s="38">
        <v>11500</v>
      </c>
      <c r="P2" s="38">
        <v>12500</v>
      </c>
      <c r="Q2" s="27">
        <v>42399</v>
      </c>
      <c r="R2" s="39" t="s">
        <v>68</v>
      </c>
      <c r="S2" s="40"/>
      <c r="T2" s="40"/>
      <c r="U2" s="40"/>
    </row>
    <row r="3" spans="1:21" s="41" customFormat="1" ht="35.1" customHeight="1" x14ac:dyDescent="0.3">
      <c r="A3" s="32" t="s">
        <v>27</v>
      </c>
      <c r="B3" s="33">
        <v>8813.8700000000008</v>
      </c>
      <c r="C3" s="33">
        <v>18169.29</v>
      </c>
      <c r="D3" s="34">
        <v>1830</v>
      </c>
      <c r="E3" s="85" t="s">
        <v>72</v>
      </c>
      <c r="F3" s="35"/>
      <c r="G3" s="5"/>
      <c r="H3" s="35">
        <v>350.02</v>
      </c>
      <c r="I3" s="33">
        <f t="shared" ref="I3:I37" si="0">SUM(B3+C3-F3-H3)</f>
        <v>26633.140000000003</v>
      </c>
      <c r="J3" s="36"/>
      <c r="K3" s="36">
        <v>0.43</v>
      </c>
      <c r="L3" s="37"/>
      <c r="M3" s="33">
        <f t="shared" ref="M3:M37" si="1">SUM(B3+C3+D3-F3-H3+L3)</f>
        <v>28463.140000000003</v>
      </c>
      <c r="N3" s="38">
        <v>16000</v>
      </c>
      <c r="O3" s="38">
        <v>23000</v>
      </c>
      <c r="P3" s="38">
        <v>23500</v>
      </c>
      <c r="Q3" s="27">
        <v>42427</v>
      </c>
      <c r="R3" s="39"/>
      <c r="S3" s="40"/>
      <c r="T3" s="40"/>
      <c r="U3" s="40"/>
    </row>
    <row r="4" spans="1:21" s="41" customFormat="1" ht="35.1" customHeight="1" x14ac:dyDescent="0.3">
      <c r="A4" s="32" t="s">
        <v>29</v>
      </c>
      <c r="B4" s="33">
        <v>282</v>
      </c>
      <c r="C4" s="33">
        <v>1083</v>
      </c>
      <c r="D4" s="34"/>
      <c r="E4" s="8"/>
      <c r="F4" s="35">
        <v>1330</v>
      </c>
      <c r="G4" s="5" t="s">
        <v>67</v>
      </c>
      <c r="H4" s="35">
        <v>0</v>
      </c>
      <c r="I4" s="33">
        <f t="shared" si="0"/>
        <v>35</v>
      </c>
      <c r="J4" s="36"/>
      <c r="K4" s="36"/>
      <c r="L4" s="37"/>
      <c r="M4" s="33">
        <f t="shared" si="1"/>
        <v>35</v>
      </c>
      <c r="N4" s="38">
        <v>500</v>
      </c>
      <c r="O4" s="38">
        <v>1000</v>
      </c>
      <c r="P4" s="38">
        <v>1500</v>
      </c>
      <c r="Q4" s="26" t="s">
        <v>51</v>
      </c>
      <c r="R4" s="39" t="s">
        <v>68</v>
      </c>
      <c r="S4" s="40"/>
      <c r="T4" s="40"/>
      <c r="U4" s="40"/>
    </row>
    <row r="5" spans="1:21" s="41" customFormat="1" ht="35.1" customHeight="1" x14ac:dyDescent="0.3">
      <c r="A5" s="32" t="s">
        <v>7</v>
      </c>
      <c r="B5" s="33">
        <v>15081.5</v>
      </c>
      <c r="C5" s="33">
        <v>12317.05</v>
      </c>
      <c r="D5" s="34">
        <v>400</v>
      </c>
      <c r="E5" s="31" t="s">
        <v>65</v>
      </c>
      <c r="F5" s="35"/>
      <c r="G5" s="5"/>
      <c r="H5" s="35">
        <v>252.85</v>
      </c>
      <c r="I5" s="33">
        <f t="shared" si="0"/>
        <v>27145.7</v>
      </c>
      <c r="J5" s="36">
        <v>0.49</v>
      </c>
      <c r="K5" s="36">
        <v>0.46</v>
      </c>
      <c r="L5" s="37"/>
      <c r="M5" s="33">
        <f t="shared" si="1"/>
        <v>27545.7</v>
      </c>
      <c r="N5" s="38">
        <v>25000</v>
      </c>
      <c r="O5" s="38">
        <v>30000</v>
      </c>
      <c r="P5" s="38">
        <v>31000</v>
      </c>
      <c r="Q5" s="27">
        <v>42446</v>
      </c>
      <c r="R5" s="39" t="s">
        <v>68</v>
      </c>
      <c r="S5" s="40"/>
      <c r="T5" s="40"/>
      <c r="U5" s="40"/>
    </row>
    <row r="6" spans="1:21" s="41" customFormat="1" ht="35.1" customHeight="1" x14ac:dyDescent="0.3">
      <c r="A6" s="32" t="s">
        <v>6</v>
      </c>
      <c r="B6" s="33">
        <v>14568</v>
      </c>
      <c r="C6" s="33"/>
      <c r="D6" s="34">
        <v>400</v>
      </c>
      <c r="E6" s="31" t="s">
        <v>65</v>
      </c>
      <c r="F6" s="35"/>
      <c r="G6" s="5"/>
      <c r="H6" s="35">
        <v>130.55000000000001</v>
      </c>
      <c r="I6" s="33">
        <f t="shared" si="0"/>
        <v>14437.45</v>
      </c>
      <c r="J6" s="36"/>
      <c r="K6" s="36">
        <v>0.31</v>
      </c>
      <c r="L6" s="37"/>
      <c r="M6" s="33">
        <f t="shared" si="1"/>
        <v>14837.45</v>
      </c>
      <c r="N6" s="38">
        <v>11000</v>
      </c>
      <c r="O6" s="38">
        <v>15000</v>
      </c>
      <c r="P6" s="38">
        <v>16000</v>
      </c>
      <c r="Q6" s="27">
        <v>42460</v>
      </c>
      <c r="R6" s="39"/>
      <c r="S6" s="40"/>
      <c r="T6" s="40"/>
      <c r="U6" s="40"/>
    </row>
    <row r="7" spans="1:21" s="41" customFormat="1" ht="35.1" customHeight="1" x14ac:dyDescent="0.3">
      <c r="A7" s="32" t="s">
        <v>28</v>
      </c>
      <c r="B7" s="33">
        <v>6406.42</v>
      </c>
      <c r="C7" s="33"/>
      <c r="D7" s="34">
        <v>400</v>
      </c>
      <c r="E7" s="31" t="s">
        <v>65</v>
      </c>
      <c r="F7" s="35"/>
      <c r="G7" s="5"/>
      <c r="H7" s="35">
        <v>263.51</v>
      </c>
      <c r="I7" s="33">
        <f t="shared" si="0"/>
        <v>6142.91</v>
      </c>
      <c r="J7" s="36"/>
      <c r="K7" s="36">
        <v>0.42</v>
      </c>
      <c r="L7" s="37"/>
      <c r="M7" s="33">
        <f t="shared" si="1"/>
        <v>6542.91</v>
      </c>
      <c r="N7" s="38">
        <v>15000</v>
      </c>
      <c r="O7" s="38">
        <v>19000</v>
      </c>
      <c r="P7" s="38">
        <v>20000</v>
      </c>
      <c r="Q7" s="27">
        <v>42462</v>
      </c>
      <c r="R7" s="8"/>
      <c r="S7" s="40"/>
      <c r="T7" s="40"/>
      <c r="U7" s="40"/>
    </row>
    <row r="8" spans="1:21" s="41" customFormat="1" ht="35.1" customHeight="1" x14ac:dyDescent="0.3">
      <c r="A8" s="32" t="s">
        <v>31</v>
      </c>
      <c r="B8" s="33">
        <v>16891.16</v>
      </c>
      <c r="C8" s="33"/>
      <c r="D8" s="34">
        <v>400</v>
      </c>
      <c r="E8" s="31" t="s">
        <v>65</v>
      </c>
      <c r="F8" s="35"/>
      <c r="G8" s="5"/>
      <c r="H8" s="35">
        <v>113.32</v>
      </c>
      <c r="I8" s="33">
        <f t="shared" si="0"/>
        <v>16777.84</v>
      </c>
      <c r="J8" s="36">
        <v>0.35</v>
      </c>
      <c r="K8" s="36">
        <v>0.33</v>
      </c>
      <c r="L8" s="37"/>
      <c r="M8" s="33">
        <f t="shared" si="1"/>
        <v>17177.84</v>
      </c>
      <c r="N8" s="38">
        <v>12000</v>
      </c>
      <c r="O8" s="38">
        <v>15000</v>
      </c>
      <c r="P8" s="38">
        <v>16000</v>
      </c>
      <c r="Q8" s="27">
        <v>42474</v>
      </c>
      <c r="R8" s="39" t="s">
        <v>76</v>
      </c>
      <c r="S8" s="40"/>
      <c r="T8" s="40"/>
      <c r="U8" s="40"/>
    </row>
    <row r="9" spans="1:21" s="41" customFormat="1" ht="35.1" customHeight="1" x14ac:dyDescent="0.3">
      <c r="A9" s="32" t="s">
        <v>32</v>
      </c>
      <c r="B9" s="33">
        <v>4649.8900000000003</v>
      </c>
      <c r="C9" s="33"/>
      <c r="D9" s="34">
        <v>150</v>
      </c>
      <c r="E9" s="8" t="s">
        <v>73</v>
      </c>
      <c r="F9" s="35"/>
      <c r="G9" s="5"/>
      <c r="H9" s="35"/>
      <c r="I9" s="33">
        <f t="shared" si="0"/>
        <v>4649.8900000000003</v>
      </c>
      <c r="J9" s="36"/>
      <c r="K9" s="36">
        <v>0.14000000000000001</v>
      </c>
      <c r="L9" s="37"/>
      <c r="M9" s="33">
        <f t="shared" si="1"/>
        <v>4799.8900000000003</v>
      </c>
      <c r="N9" s="38">
        <v>8000</v>
      </c>
      <c r="O9" s="38">
        <v>10000</v>
      </c>
      <c r="P9" s="38">
        <v>12000</v>
      </c>
      <c r="Q9" s="27">
        <v>42478</v>
      </c>
      <c r="R9" s="39"/>
      <c r="S9" s="40"/>
      <c r="T9" s="40"/>
      <c r="U9" s="40"/>
    </row>
    <row r="10" spans="1:21" s="41" customFormat="1" ht="35.1" customHeight="1" x14ac:dyDescent="0.3">
      <c r="A10" s="32" t="s">
        <v>55</v>
      </c>
      <c r="B10" s="33">
        <v>1000</v>
      </c>
      <c r="C10" s="33">
        <v>3370</v>
      </c>
      <c r="D10" s="34"/>
      <c r="E10" s="8"/>
      <c r="F10" s="35">
        <v>2942.16</v>
      </c>
      <c r="G10" s="5" t="s">
        <v>74</v>
      </c>
      <c r="H10" s="35">
        <v>0</v>
      </c>
      <c r="I10" s="33">
        <f t="shared" si="0"/>
        <v>1427.8400000000001</v>
      </c>
      <c r="J10" s="36">
        <v>0.33</v>
      </c>
      <c r="K10" s="36"/>
      <c r="L10" s="37"/>
      <c r="M10" s="33">
        <f t="shared" si="1"/>
        <v>1427.8400000000001</v>
      </c>
      <c r="N10" s="38">
        <v>1500</v>
      </c>
      <c r="O10" s="38">
        <v>2500</v>
      </c>
      <c r="P10" s="38">
        <v>3000</v>
      </c>
      <c r="Q10" s="27">
        <v>42483</v>
      </c>
      <c r="R10" s="39" t="s">
        <v>68</v>
      </c>
      <c r="S10" s="40"/>
      <c r="T10" s="40"/>
      <c r="U10" s="40"/>
    </row>
    <row r="11" spans="1:21" s="41" customFormat="1" ht="35.1" customHeight="1" x14ac:dyDescent="0.3">
      <c r="A11" s="32" t="s">
        <v>36</v>
      </c>
      <c r="B11" s="33">
        <v>1080</v>
      </c>
      <c r="C11" s="33"/>
      <c r="D11" s="34"/>
      <c r="E11" s="8"/>
      <c r="F11" s="35"/>
      <c r="G11" s="5"/>
      <c r="H11" s="35"/>
      <c r="I11" s="33">
        <f t="shared" si="0"/>
        <v>1080</v>
      </c>
      <c r="J11" s="36"/>
      <c r="K11" s="36">
        <v>0.64</v>
      </c>
      <c r="L11" s="37"/>
      <c r="M11" s="33">
        <f t="shared" si="1"/>
        <v>1080</v>
      </c>
      <c r="N11" s="38">
        <v>2000</v>
      </c>
      <c r="O11" s="38">
        <v>2500</v>
      </c>
      <c r="P11" s="38">
        <v>3500</v>
      </c>
      <c r="Q11" s="27">
        <v>42504</v>
      </c>
      <c r="R11" s="39"/>
      <c r="S11" s="40"/>
      <c r="T11" s="40"/>
      <c r="U11" s="40"/>
    </row>
    <row r="12" spans="1:21" s="41" customFormat="1" ht="35.1" customHeight="1" x14ac:dyDescent="0.3">
      <c r="A12" s="32" t="s">
        <v>34</v>
      </c>
      <c r="B12" s="33"/>
      <c r="C12" s="33"/>
      <c r="D12" s="34"/>
      <c r="E12" s="8"/>
      <c r="F12" s="35"/>
      <c r="G12" s="5"/>
      <c r="H12" s="35"/>
      <c r="I12" s="33">
        <f t="shared" si="0"/>
        <v>0</v>
      </c>
      <c r="J12" s="36"/>
      <c r="K12" s="36">
        <v>0.46</v>
      </c>
      <c r="L12" s="37"/>
      <c r="M12" s="33">
        <f t="shared" si="1"/>
        <v>0</v>
      </c>
      <c r="N12" s="38">
        <v>2500</v>
      </c>
      <c r="O12" s="38">
        <v>3500</v>
      </c>
      <c r="P12" s="38">
        <v>4000</v>
      </c>
      <c r="Q12" s="27" t="s">
        <v>50</v>
      </c>
      <c r="R12" s="39"/>
      <c r="S12" s="40"/>
      <c r="T12" s="40"/>
      <c r="U12" s="40"/>
    </row>
    <row r="13" spans="1:21" s="51" customFormat="1" ht="35.1" customHeight="1" x14ac:dyDescent="0.3">
      <c r="A13" s="32" t="s">
        <v>20</v>
      </c>
      <c r="B13" s="34">
        <v>11320</v>
      </c>
      <c r="C13" s="34"/>
      <c r="D13" s="34">
        <v>400</v>
      </c>
      <c r="E13" s="31" t="s">
        <v>65</v>
      </c>
      <c r="F13" s="35"/>
      <c r="G13" s="5"/>
      <c r="H13" s="35"/>
      <c r="I13" s="33">
        <f t="shared" si="0"/>
        <v>11320</v>
      </c>
      <c r="J13" s="36"/>
      <c r="K13" s="49">
        <v>0.43</v>
      </c>
      <c r="L13" s="37"/>
      <c r="M13" s="33">
        <f t="shared" si="1"/>
        <v>11720</v>
      </c>
      <c r="N13" s="38">
        <v>4000</v>
      </c>
      <c r="O13" s="38">
        <v>6000</v>
      </c>
      <c r="P13" s="38">
        <v>6500</v>
      </c>
      <c r="Q13" s="29">
        <v>42514</v>
      </c>
      <c r="R13" s="8"/>
      <c r="S13" s="50"/>
      <c r="T13" s="50"/>
      <c r="U13" s="50"/>
    </row>
    <row r="14" spans="1:21" s="51" customFormat="1" ht="35.1" customHeight="1" x14ac:dyDescent="0.3">
      <c r="A14" s="32" t="s">
        <v>60</v>
      </c>
      <c r="B14" s="34"/>
      <c r="C14" s="34"/>
      <c r="D14" s="34"/>
      <c r="E14" s="8"/>
      <c r="F14" s="35"/>
      <c r="G14" s="5"/>
      <c r="H14" s="35"/>
      <c r="I14" s="33">
        <f t="shared" si="0"/>
        <v>0</v>
      </c>
      <c r="J14" s="36"/>
      <c r="K14" s="49"/>
      <c r="L14" s="37"/>
      <c r="M14" s="33">
        <f t="shared" si="1"/>
        <v>0</v>
      </c>
      <c r="N14" s="38">
        <v>1500</v>
      </c>
      <c r="O14" s="38">
        <v>2500</v>
      </c>
      <c r="P14" s="38">
        <v>3500</v>
      </c>
      <c r="Q14" s="29" t="s">
        <v>52</v>
      </c>
      <c r="R14" s="8"/>
      <c r="S14" s="50"/>
      <c r="T14" s="50"/>
      <c r="U14" s="50"/>
    </row>
    <row r="15" spans="1:21" s="41" customFormat="1" ht="35.1" customHeight="1" x14ac:dyDescent="0.3">
      <c r="A15" s="32" t="s">
        <v>35</v>
      </c>
      <c r="B15" s="33"/>
      <c r="C15" s="33"/>
      <c r="D15" s="34"/>
      <c r="E15" s="8"/>
      <c r="F15" s="35"/>
      <c r="G15" s="5"/>
      <c r="H15" s="35"/>
      <c r="I15" s="33">
        <f t="shared" si="0"/>
        <v>0</v>
      </c>
      <c r="J15" s="36"/>
      <c r="K15" s="36">
        <v>0.25</v>
      </c>
      <c r="L15" s="37"/>
      <c r="M15" s="33">
        <f t="shared" si="1"/>
        <v>0</v>
      </c>
      <c r="N15" s="38">
        <v>3000</v>
      </c>
      <c r="O15" s="38">
        <v>4000</v>
      </c>
      <c r="P15" s="38">
        <v>5000</v>
      </c>
      <c r="Q15" s="27" t="s">
        <v>75</v>
      </c>
      <c r="R15" s="39"/>
      <c r="S15" s="40"/>
      <c r="T15" s="40"/>
      <c r="U15" s="40"/>
    </row>
    <row r="16" spans="1:21" s="41" customFormat="1" ht="35.1" customHeight="1" x14ac:dyDescent="0.3">
      <c r="A16" s="32" t="s">
        <v>19</v>
      </c>
      <c r="B16" s="33"/>
      <c r="C16" s="33"/>
      <c r="D16" s="34"/>
      <c r="E16" s="8"/>
      <c r="F16" s="35"/>
      <c r="G16" s="5"/>
      <c r="H16" s="35"/>
      <c r="I16" s="33">
        <f t="shared" si="0"/>
        <v>0</v>
      </c>
      <c r="J16" s="36"/>
      <c r="K16" s="36">
        <v>0.42</v>
      </c>
      <c r="L16" s="37"/>
      <c r="M16" s="33">
        <f t="shared" si="1"/>
        <v>0</v>
      </c>
      <c r="N16" s="38">
        <v>5500</v>
      </c>
      <c r="O16" s="38">
        <v>6750</v>
      </c>
      <c r="P16" s="38">
        <v>7000</v>
      </c>
      <c r="Q16" s="27">
        <v>42578</v>
      </c>
      <c r="R16" s="39"/>
      <c r="S16" s="40"/>
      <c r="T16" s="40"/>
      <c r="U16" s="40"/>
    </row>
    <row r="17" spans="1:21" s="41" customFormat="1" ht="35.1" customHeight="1" x14ac:dyDescent="0.3">
      <c r="A17" s="32" t="s">
        <v>18</v>
      </c>
      <c r="B17" s="33"/>
      <c r="C17" s="33"/>
      <c r="D17" s="34"/>
      <c r="E17" s="8"/>
      <c r="F17" s="35"/>
      <c r="G17" s="5"/>
      <c r="H17" s="35"/>
      <c r="I17" s="33">
        <f t="shared" si="0"/>
        <v>0</v>
      </c>
      <c r="J17" s="36"/>
      <c r="K17" s="36">
        <v>0.26</v>
      </c>
      <c r="L17" s="37"/>
      <c r="M17" s="33">
        <f t="shared" si="1"/>
        <v>0</v>
      </c>
      <c r="N17" s="38">
        <v>3000</v>
      </c>
      <c r="O17" s="38">
        <v>4000</v>
      </c>
      <c r="P17" s="38">
        <v>5000</v>
      </c>
      <c r="Q17" s="27" t="s">
        <v>53</v>
      </c>
      <c r="R17" s="39"/>
      <c r="S17" s="40"/>
      <c r="T17" s="40"/>
      <c r="U17" s="40"/>
    </row>
    <row r="18" spans="1:21" s="41" customFormat="1" ht="35.1" customHeight="1" x14ac:dyDescent="0.3">
      <c r="A18" s="32" t="s">
        <v>25</v>
      </c>
      <c r="B18" s="42"/>
      <c r="C18" s="42"/>
      <c r="D18" s="43"/>
      <c r="E18" s="31"/>
      <c r="F18" s="44"/>
      <c r="G18" s="45"/>
      <c r="H18" s="44"/>
      <c r="I18" s="33">
        <f t="shared" si="0"/>
        <v>0</v>
      </c>
      <c r="J18" s="46"/>
      <c r="K18" s="46"/>
      <c r="L18" s="47"/>
      <c r="M18" s="33">
        <f t="shared" si="1"/>
        <v>0</v>
      </c>
      <c r="N18" s="38">
        <v>1500</v>
      </c>
      <c r="O18" s="38">
        <v>3000</v>
      </c>
      <c r="P18" s="38">
        <v>4000</v>
      </c>
      <c r="Q18" s="28">
        <v>42584</v>
      </c>
      <c r="R18" s="48"/>
      <c r="S18" s="40"/>
      <c r="T18" s="40"/>
      <c r="U18" s="40"/>
    </row>
    <row r="19" spans="1:21" s="41" customFormat="1" ht="35.1" customHeight="1" x14ac:dyDescent="0.3">
      <c r="A19" s="32" t="s">
        <v>13</v>
      </c>
      <c r="B19" s="42"/>
      <c r="C19" s="42"/>
      <c r="D19" s="43"/>
      <c r="E19" s="31"/>
      <c r="F19" s="44"/>
      <c r="G19" s="45"/>
      <c r="H19" s="44"/>
      <c r="I19" s="33">
        <f t="shared" si="0"/>
        <v>0</v>
      </c>
      <c r="J19" s="46"/>
      <c r="K19" s="46"/>
      <c r="L19" s="47"/>
      <c r="M19" s="33">
        <f t="shared" si="1"/>
        <v>0</v>
      </c>
      <c r="N19" s="38"/>
      <c r="O19" s="38">
        <v>6000</v>
      </c>
      <c r="P19" s="38">
        <v>7500</v>
      </c>
      <c r="Q19" s="28" t="s">
        <v>22</v>
      </c>
      <c r="R19" s="48"/>
      <c r="S19" s="40"/>
      <c r="T19" s="40"/>
      <c r="U19" s="40"/>
    </row>
    <row r="20" spans="1:21" s="41" customFormat="1" ht="35.25" customHeight="1" x14ac:dyDescent="0.3">
      <c r="A20" s="32" t="s">
        <v>9</v>
      </c>
      <c r="B20" s="42"/>
      <c r="C20" s="42"/>
      <c r="D20" s="43"/>
      <c r="E20" s="31"/>
      <c r="F20" s="44"/>
      <c r="G20" s="45"/>
      <c r="H20" s="44"/>
      <c r="I20" s="33">
        <f t="shared" si="0"/>
        <v>0</v>
      </c>
      <c r="J20" s="46"/>
      <c r="K20" s="46">
        <v>0.23</v>
      </c>
      <c r="L20" s="47"/>
      <c r="M20" s="33">
        <f t="shared" si="1"/>
        <v>0</v>
      </c>
      <c r="N20" s="38">
        <v>10000</v>
      </c>
      <c r="O20" s="38">
        <v>12000</v>
      </c>
      <c r="P20" s="38">
        <v>13000</v>
      </c>
      <c r="Q20" s="28" t="s">
        <v>22</v>
      </c>
      <c r="R20" s="48"/>
      <c r="S20" s="40"/>
      <c r="T20" s="40"/>
      <c r="U20" s="40"/>
    </row>
    <row r="21" spans="1:21" s="41" customFormat="1" ht="35.1" customHeight="1" x14ac:dyDescent="0.3">
      <c r="A21" s="32" t="s">
        <v>37</v>
      </c>
      <c r="B21" s="33"/>
      <c r="C21" s="33"/>
      <c r="D21" s="34"/>
      <c r="E21" s="8"/>
      <c r="F21" s="35"/>
      <c r="G21" s="5"/>
      <c r="H21" s="35"/>
      <c r="I21" s="33">
        <f t="shared" si="0"/>
        <v>0</v>
      </c>
      <c r="J21" s="36"/>
      <c r="K21" s="36"/>
      <c r="L21" s="37"/>
      <c r="M21" s="33">
        <f t="shared" si="1"/>
        <v>0</v>
      </c>
      <c r="N21" s="38">
        <v>1000</v>
      </c>
      <c r="O21" s="38">
        <v>1500</v>
      </c>
      <c r="P21" s="38">
        <v>2000</v>
      </c>
      <c r="Q21" s="27" t="s">
        <v>22</v>
      </c>
      <c r="R21" s="39"/>
      <c r="S21" s="40"/>
      <c r="T21" s="40"/>
      <c r="U21" s="40"/>
    </row>
    <row r="22" spans="1:21" s="41" customFormat="1" ht="35.1" customHeight="1" x14ac:dyDescent="0.3">
      <c r="A22" s="32" t="s">
        <v>56</v>
      </c>
      <c r="B22" s="42"/>
      <c r="C22" s="42"/>
      <c r="D22" s="43"/>
      <c r="E22" s="31"/>
      <c r="F22" s="44"/>
      <c r="G22" s="45"/>
      <c r="H22" s="44"/>
      <c r="I22" s="33">
        <f t="shared" si="0"/>
        <v>0</v>
      </c>
      <c r="J22" s="46"/>
      <c r="K22" s="46"/>
      <c r="L22" s="47"/>
      <c r="M22" s="33">
        <f t="shared" si="1"/>
        <v>0</v>
      </c>
      <c r="N22" s="38">
        <v>500</v>
      </c>
      <c r="O22" s="38">
        <v>750</v>
      </c>
      <c r="P22" s="38">
        <v>1000</v>
      </c>
      <c r="Q22" s="28" t="s">
        <v>22</v>
      </c>
      <c r="R22" s="48"/>
      <c r="S22" s="40"/>
      <c r="T22" s="40"/>
      <c r="U22" s="40"/>
    </row>
    <row r="23" spans="1:21" s="41" customFormat="1" ht="35.1" customHeight="1" x14ac:dyDescent="0.3">
      <c r="A23" s="32" t="s">
        <v>10</v>
      </c>
      <c r="B23" s="42"/>
      <c r="C23" s="42"/>
      <c r="D23" s="43"/>
      <c r="E23" s="31"/>
      <c r="F23" s="44"/>
      <c r="G23" s="45"/>
      <c r="H23" s="44"/>
      <c r="I23" s="33">
        <f t="shared" si="0"/>
        <v>0</v>
      </c>
      <c r="J23" s="46"/>
      <c r="K23" s="46">
        <v>0.73</v>
      </c>
      <c r="L23" s="47"/>
      <c r="M23" s="33">
        <f t="shared" si="1"/>
        <v>0</v>
      </c>
      <c r="N23" s="38">
        <v>2500</v>
      </c>
      <c r="O23" s="38">
        <v>3500</v>
      </c>
      <c r="P23" s="38">
        <v>4000</v>
      </c>
      <c r="Q23" s="28">
        <v>42602</v>
      </c>
      <c r="R23" s="48"/>
      <c r="S23" s="40"/>
      <c r="T23" s="40"/>
      <c r="U23" s="40"/>
    </row>
    <row r="24" spans="1:21" s="41" customFormat="1" ht="35.1" customHeight="1" x14ac:dyDescent="0.3">
      <c r="A24" s="32" t="s">
        <v>54</v>
      </c>
      <c r="B24" s="42"/>
      <c r="C24" s="42"/>
      <c r="D24" s="43"/>
      <c r="E24" s="31"/>
      <c r="F24" s="44"/>
      <c r="G24" s="45"/>
      <c r="H24" s="44"/>
      <c r="I24" s="33">
        <f t="shared" si="0"/>
        <v>0</v>
      </c>
      <c r="J24" s="46"/>
      <c r="K24" s="46"/>
      <c r="L24" s="47"/>
      <c r="M24" s="33">
        <f t="shared" si="1"/>
        <v>0</v>
      </c>
      <c r="N24" s="38">
        <v>0</v>
      </c>
      <c r="O24" s="38">
        <v>0</v>
      </c>
      <c r="P24" s="38">
        <v>0</v>
      </c>
      <c r="Q24" s="28">
        <v>42609</v>
      </c>
      <c r="R24" s="48"/>
      <c r="S24" s="40"/>
      <c r="T24" s="40"/>
      <c r="U24" s="40"/>
    </row>
    <row r="25" spans="1:21" s="41" customFormat="1" ht="35.1" customHeight="1" x14ac:dyDescent="0.3">
      <c r="A25" s="32" t="s">
        <v>57</v>
      </c>
      <c r="B25" s="42"/>
      <c r="C25" s="42"/>
      <c r="D25" s="43"/>
      <c r="E25" s="31"/>
      <c r="F25" s="44"/>
      <c r="G25" s="45"/>
      <c r="H25" s="44"/>
      <c r="I25" s="33">
        <f t="shared" si="0"/>
        <v>0</v>
      </c>
      <c r="J25" s="46"/>
      <c r="K25" s="46"/>
      <c r="L25" s="47"/>
      <c r="M25" s="33">
        <f t="shared" si="1"/>
        <v>0</v>
      </c>
      <c r="N25" s="38">
        <v>2000</v>
      </c>
      <c r="O25" s="38">
        <v>3000</v>
      </c>
      <c r="P25" s="38">
        <v>4000</v>
      </c>
      <c r="Q25" s="28">
        <v>42612</v>
      </c>
      <c r="R25" s="48"/>
      <c r="S25" s="40"/>
      <c r="T25" s="40"/>
      <c r="U25" s="40"/>
    </row>
    <row r="26" spans="1:21" s="41" customFormat="1" ht="35.25" customHeight="1" x14ac:dyDescent="0.3">
      <c r="A26" s="32" t="s">
        <v>12</v>
      </c>
      <c r="B26" s="42"/>
      <c r="C26" s="42"/>
      <c r="D26" s="43">
        <v>400</v>
      </c>
      <c r="E26" s="31" t="s">
        <v>65</v>
      </c>
      <c r="F26" s="44"/>
      <c r="G26" s="45"/>
      <c r="H26" s="44"/>
      <c r="I26" s="33">
        <f t="shared" si="0"/>
        <v>0</v>
      </c>
      <c r="J26" s="46"/>
      <c r="K26" s="46">
        <v>0.23</v>
      </c>
      <c r="L26" s="47"/>
      <c r="M26" s="33">
        <f t="shared" si="1"/>
        <v>400</v>
      </c>
      <c r="N26" s="38">
        <v>4000</v>
      </c>
      <c r="O26" s="38">
        <v>6000</v>
      </c>
      <c r="P26" s="38">
        <v>7000</v>
      </c>
      <c r="Q26" s="28">
        <v>42607</v>
      </c>
      <c r="R26" s="48"/>
      <c r="S26" s="40"/>
      <c r="T26" s="40"/>
      <c r="U26" s="40"/>
    </row>
    <row r="27" spans="1:21" s="41" customFormat="1" ht="35.1" customHeight="1" x14ac:dyDescent="0.3">
      <c r="A27" s="32" t="s">
        <v>11</v>
      </c>
      <c r="B27" s="42"/>
      <c r="C27" s="42"/>
      <c r="D27" s="43">
        <v>400</v>
      </c>
      <c r="E27" s="31" t="s">
        <v>65</v>
      </c>
      <c r="F27" s="44"/>
      <c r="G27" s="52"/>
      <c r="H27" s="44"/>
      <c r="I27" s="33">
        <f t="shared" si="0"/>
        <v>0</v>
      </c>
      <c r="J27" s="46"/>
      <c r="K27" s="46">
        <v>0.24</v>
      </c>
      <c r="L27" s="47"/>
      <c r="M27" s="33">
        <f t="shared" si="1"/>
        <v>400</v>
      </c>
      <c r="N27" s="38">
        <v>8000</v>
      </c>
      <c r="O27" s="38">
        <v>10000</v>
      </c>
      <c r="P27" s="38">
        <v>11000</v>
      </c>
      <c r="Q27" s="28">
        <v>42628</v>
      </c>
      <c r="R27" s="48"/>
      <c r="S27" s="40"/>
      <c r="T27" s="40"/>
      <c r="U27" s="40"/>
    </row>
    <row r="28" spans="1:21" s="56" customFormat="1" ht="35.1" customHeight="1" x14ac:dyDescent="0.3">
      <c r="A28" s="32" t="s">
        <v>38</v>
      </c>
      <c r="B28" s="33"/>
      <c r="C28" s="33"/>
      <c r="D28" s="34"/>
      <c r="E28" s="53"/>
      <c r="F28" s="35"/>
      <c r="G28" s="5"/>
      <c r="H28" s="35"/>
      <c r="I28" s="33">
        <f t="shared" si="0"/>
        <v>0</v>
      </c>
      <c r="J28" s="36"/>
      <c r="K28" s="36">
        <v>0.52</v>
      </c>
      <c r="L28" s="37"/>
      <c r="M28" s="33">
        <f t="shared" si="1"/>
        <v>0</v>
      </c>
      <c r="N28" s="38">
        <v>5000</v>
      </c>
      <c r="O28" s="38">
        <v>7500</v>
      </c>
      <c r="P28" s="38">
        <v>8000</v>
      </c>
      <c r="Q28" s="27">
        <v>42642</v>
      </c>
      <c r="R28" s="39"/>
      <c r="S28" s="54"/>
      <c r="T28" s="55"/>
      <c r="U28" s="55"/>
    </row>
    <row r="29" spans="1:21" s="55" customFormat="1" ht="35.1" customHeight="1" x14ac:dyDescent="0.3">
      <c r="A29" s="32" t="s">
        <v>21</v>
      </c>
      <c r="B29" s="33"/>
      <c r="C29" s="33"/>
      <c r="D29" s="34"/>
      <c r="E29" s="53"/>
      <c r="F29" s="35"/>
      <c r="G29" s="5"/>
      <c r="H29" s="35"/>
      <c r="I29" s="33">
        <f t="shared" si="0"/>
        <v>0</v>
      </c>
      <c r="J29" s="36"/>
      <c r="K29" s="36"/>
      <c r="L29" s="37"/>
      <c r="M29" s="33">
        <f t="shared" si="1"/>
        <v>0</v>
      </c>
      <c r="N29" s="38">
        <v>0</v>
      </c>
      <c r="O29" s="38">
        <v>5000</v>
      </c>
      <c r="P29" s="38">
        <v>5500</v>
      </c>
      <c r="Q29" s="27" t="s">
        <v>24</v>
      </c>
      <c r="R29" s="39"/>
    </row>
    <row r="30" spans="1:21" s="55" customFormat="1" ht="35.1" customHeight="1" x14ac:dyDescent="0.3">
      <c r="A30" s="32" t="s">
        <v>16</v>
      </c>
      <c r="B30" s="33"/>
      <c r="C30" s="33"/>
      <c r="D30" s="34"/>
      <c r="E30" s="53"/>
      <c r="F30" s="35"/>
      <c r="G30" s="5"/>
      <c r="H30" s="35"/>
      <c r="I30" s="33">
        <f t="shared" si="0"/>
        <v>0</v>
      </c>
      <c r="J30" s="36"/>
      <c r="K30" s="36"/>
      <c r="L30" s="37"/>
      <c r="M30" s="33">
        <f t="shared" si="1"/>
        <v>0</v>
      </c>
      <c r="N30" s="38">
        <v>500</v>
      </c>
      <c r="O30" s="38">
        <v>3000</v>
      </c>
      <c r="P30" s="38">
        <v>4000</v>
      </c>
      <c r="Q30" s="27" t="s">
        <v>24</v>
      </c>
      <c r="R30" s="39"/>
    </row>
    <row r="31" spans="1:21" s="55" customFormat="1" ht="35.1" customHeight="1" x14ac:dyDescent="0.3">
      <c r="A31" s="32" t="s">
        <v>39</v>
      </c>
      <c r="B31" s="33"/>
      <c r="C31" s="33"/>
      <c r="D31" s="34"/>
      <c r="E31" s="53"/>
      <c r="F31" s="35"/>
      <c r="G31" s="5"/>
      <c r="H31" s="35"/>
      <c r="I31" s="33">
        <f t="shared" si="0"/>
        <v>0</v>
      </c>
      <c r="J31" s="36"/>
      <c r="K31" s="36"/>
      <c r="L31" s="37"/>
      <c r="M31" s="33">
        <f t="shared" si="1"/>
        <v>0</v>
      </c>
      <c r="N31" s="38">
        <v>1500</v>
      </c>
      <c r="O31" s="38">
        <v>2000</v>
      </c>
      <c r="P31" s="38">
        <v>2500</v>
      </c>
      <c r="Q31" s="27" t="s">
        <v>42</v>
      </c>
      <c r="R31" s="39"/>
    </row>
    <row r="32" spans="1:21" s="55" customFormat="1" ht="35.1" customHeight="1" x14ac:dyDescent="0.3">
      <c r="A32" s="32" t="s">
        <v>58</v>
      </c>
      <c r="B32" s="33"/>
      <c r="C32" s="33"/>
      <c r="D32" s="34"/>
      <c r="E32" s="53"/>
      <c r="F32" s="35"/>
      <c r="G32" s="5"/>
      <c r="H32" s="35"/>
      <c r="I32" s="33">
        <f t="shared" si="0"/>
        <v>0</v>
      </c>
      <c r="J32" s="36"/>
      <c r="K32" s="36"/>
      <c r="L32" s="37"/>
      <c r="M32" s="33">
        <f t="shared" si="1"/>
        <v>0</v>
      </c>
      <c r="N32" s="38">
        <v>500</v>
      </c>
      <c r="O32" s="38">
        <v>3000</v>
      </c>
      <c r="P32" s="38">
        <v>4000</v>
      </c>
      <c r="Q32" s="27" t="s">
        <v>42</v>
      </c>
      <c r="R32" s="39"/>
    </row>
    <row r="33" spans="1:21" s="55" customFormat="1" ht="35.1" customHeight="1" x14ac:dyDescent="0.3">
      <c r="A33" s="32" t="s">
        <v>8</v>
      </c>
      <c r="B33" s="33"/>
      <c r="C33" s="33"/>
      <c r="D33" s="34"/>
      <c r="E33" s="53"/>
      <c r="F33" s="35"/>
      <c r="G33" s="5"/>
      <c r="H33" s="35"/>
      <c r="I33" s="33">
        <f t="shared" si="0"/>
        <v>0</v>
      </c>
      <c r="J33" s="36"/>
      <c r="K33" s="36"/>
      <c r="L33" s="37"/>
      <c r="M33" s="33">
        <f t="shared" si="1"/>
        <v>0</v>
      </c>
      <c r="N33" s="38">
        <v>0</v>
      </c>
      <c r="O33" s="38">
        <v>3000</v>
      </c>
      <c r="P33" s="38">
        <v>4000</v>
      </c>
      <c r="Q33" s="27" t="s">
        <v>24</v>
      </c>
      <c r="R33" s="39"/>
    </row>
    <row r="34" spans="1:21" s="55" customFormat="1" ht="35.1" customHeight="1" x14ac:dyDescent="0.3">
      <c r="A34" s="32" t="s">
        <v>59</v>
      </c>
      <c r="B34" s="33"/>
      <c r="C34" s="33"/>
      <c r="D34" s="34"/>
      <c r="E34" s="8"/>
      <c r="F34" s="35"/>
      <c r="G34" s="5"/>
      <c r="H34" s="35"/>
      <c r="I34" s="33">
        <f t="shared" si="0"/>
        <v>0</v>
      </c>
      <c r="J34" s="36"/>
      <c r="K34" s="36">
        <v>0.66</v>
      </c>
      <c r="L34" s="37"/>
      <c r="M34" s="33">
        <f t="shared" si="1"/>
        <v>0</v>
      </c>
      <c r="N34" s="38">
        <v>2500</v>
      </c>
      <c r="O34" s="38">
        <v>4000</v>
      </c>
      <c r="P34" s="38">
        <v>4500</v>
      </c>
      <c r="Q34" s="27" t="s">
        <v>43</v>
      </c>
      <c r="R34" s="39"/>
    </row>
    <row r="35" spans="1:21" s="41" customFormat="1" ht="35.1" customHeight="1" x14ac:dyDescent="0.3">
      <c r="A35" s="32" t="s">
        <v>40</v>
      </c>
      <c r="B35" s="34"/>
      <c r="C35" s="34"/>
      <c r="D35" s="34"/>
      <c r="E35" s="8"/>
      <c r="F35" s="34"/>
      <c r="G35" s="8"/>
      <c r="H35" s="34"/>
      <c r="I35" s="33">
        <f t="shared" si="0"/>
        <v>0</v>
      </c>
      <c r="J35" s="36"/>
      <c r="K35" s="49"/>
      <c r="L35" s="37"/>
      <c r="M35" s="33">
        <f t="shared" si="1"/>
        <v>0</v>
      </c>
      <c r="N35" s="38">
        <v>6000</v>
      </c>
      <c r="O35" s="38">
        <v>10000</v>
      </c>
      <c r="P35" s="38">
        <v>10500</v>
      </c>
      <c r="Q35" s="29" t="s">
        <v>43</v>
      </c>
      <c r="R35" s="8"/>
      <c r="S35" s="40"/>
      <c r="T35" s="40"/>
      <c r="U35" s="40"/>
    </row>
    <row r="36" spans="1:21" s="41" customFormat="1" ht="35.1" customHeight="1" x14ac:dyDescent="0.3">
      <c r="A36" s="32" t="s">
        <v>17</v>
      </c>
      <c r="B36" s="34"/>
      <c r="C36" s="34"/>
      <c r="D36" s="34"/>
      <c r="E36" s="8"/>
      <c r="F36" s="34"/>
      <c r="G36" s="8"/>
      <c r="H36" s="34"/>
      <c r="I36" s="33">
        <f t="shared" si="0"/>
        <v>0</v>
      </c>
      <c r="J36" s="36"/>
      <c r="K36" s="49"/>
      <c r="L36" s="37"/>
      <c r="M36" s="33">
        <f t="shared" si="1"/>
        <v>0</v>
      </c>
      <c r="N36" s="38">
        <v>5000</v>
      </c>
      <c r="O36" s="38">
        <v>10000</v>
      </c>
      <c r="P36" s="38">
        <v>10500</v>
      </c>
      <c r="Q36" s="29" t="s">
        <v>43</v>
      </c>
      <c r="R36" s="8"/>
      <c r="S36" s="40"/>
      <c r="T36" s="40"/>
      <c r="U36" s="40"/>
    </row>
    <row r="37" spans="1:21" s="41" customFormat="1" ht="35.25" customHeight="1" x14ac:dyDescent="0.3">
      <c r="A37" s="65" t="s">
        <v>23</v>
      </c>
      <c r="B37" s="76"/>
      <c r="C37" s="76"/>
      <c r="D37" s="77">
        <v>400</v>
      </c>
      <c r="E37" s="78" t="s">
        <v>65</v>
      </c>
      <c r="F37" s="79"/>
      <c r="G37" s="80"/>
      <c r="H37" s="79"/>
      <c r="I37" s="66">
        <f t="shared" si="0"/>
        <v>0</v>
      </c>
      <c r="J37" s="81"/>
      <c r="K37" s="81">
        <v>0.19</v>
      </c>
      <c r="L37" s="82"/>
      <c r="M37" s="66">
        <f t="shared" si="1"/>
        <v>400</v>
      </c>
      <c r="N37" s="73">
        <v>2000</v>
      </c>
      <c r="O37" s="73">
        <v>3500</v>
      </c>
      <c r="P37" s="73">
        <v>4500</v>
      </c>
      <c r="Q37" s="83">
        <v>42469</v>
      </c>
      <c r="R37" s="84" t="s">
        <v>70</v>
      </c>
      <c r="S37" s="40"/>
      <c r="T37" s="40"/>
      <c r="U37" s="40"/>
    </row>
    <row r="38" spans="1:21" s="41" customFormat="1" ht="35.1" customHeight="1" x14ac:dyDescent="0.3">
      <c r="A38" s="65" t="s">
        <v>33</v>
      </c>
      <c r="B38" s="66"/>
      <c r="C38" s="66"/>
      <c r="D38" s="67"/>
      <c r="E38" s="68"/>
      <c r="F38" s="69"/>
      <c r="G38" s="70"/>
      <c r="H38" s="69"/>
      <c r="I38" s="66">
        <f t="shared" ref="I38" si="2">SUM(B38+C38-F38-H38)</f>
        <v>0</v>
      </c>
      <c r="J38" s="71"/>
      <c r="K38" s="71"/>
      <c r="L38" s="72"/>
      <c r="M38" s="66">
        <f t="shared" ref="M38" si="3">SUM(B38+C38+D38-F38-H38+L38)</f>
        <v>0</v>
      </c>
      <c r="N38" s="73">
        <v>0</v>
      </c>
      <c r="O38" s="73">
        <v>2500</v>
      </c>
      <c r="P38" s="73">
        <v>3500</v>
      </c>
      <c r="Q38" s="74" t="s">
        <v>41</v>
      </c>
      <c r="R38" s="75" t="s">
        <v>69</v>
      </c>
      <c r="S38" s="40"/>
      <c r="T38" s="40"/>
      <c r="U38" s="40"/>
    </row>
    <row r="39" spans="1:21" s="41" customFormat="1" ht="35.1" customHeight="1" x14ac:dyDescent="0.3">
      <c r="A39" s="17" t="s">
        <v>62</v>
      </c>
      <c r="B39" s="57">
        <f>SUM(B2:B36)</f>
        <v>81869.069999999992</v>
      </c>
      <c r="C39" s="57">
        <f>SUM(C2:C36)</f>
        <v>49906.479999999996</v>
      </c>
      <c r="D39" s="57">
        <f>SUM(D2:D36)</f>
        <v>5180</v>
      </c>
      <c r="E39" s="57"/>
      <c r="F39" s="58">
        <f>SUM(F2:F36)</f>
        <v>4972.16</v>
      </c>
      <c r="G39" s="57"/>
      <c r="H39" s="58">
        <f>SUM(H2:H36)</f>
        <v>1340.6499999999999</v>
      </c>
      <c r="I39" s="57">
        <f>SUM(I2:I36)</f>
        <v>125462.73999999999</v>
      </c>
      <c r="J39" s="63"/>
      <c r="K39" s="59" t="s">
        <v>61</v>
      </c>
      <c r="L39" s="60">
        <f>SUM(L3:L35)</f>
        <v>0</v>
      </c>
      <c r="M39" s="16">
        <f>SUM(M2:M36)</f>
        <v>130642.73999999999</v>
      </c>
      <c r="N39" s="22">
        <f>SUM(N2:N36)</f>
        <v>171000</v>
      </c>
      <c r="O39" s="22">
        <f>SUM(O2:O36)</f>
        <v>249500</v>
      </c>
      <c r="P39" s="22">
        <f>SUM(P2:P36)</f>
        <v>277000</v>
      </c>
      <c r="Q39" s="23"/>
      <c r="R39" s="57"/>
      <c r="S39" s="40"/>
      <c r="T39" s="40"/>
      <c r="U39" s="40"/>
    </row>
    <row r="40" spans="1:21" ht="35.1" customHeight="1" x14ac:dyDescent="0.3">
      <c r="R40" s="1"/>
    </row>
  </sheetData>
  <sortState ref="A26:W37">
    <sortCondition ref="Q26"/>
  </sortState>
  <pageMargins left="0.25" right="0" top="0.5" bottom="0" header="0.3" footer="0.3"/>
  <pageSetup scale="52" orientation="landscape" r:id="rId1"/>
  <headerFooter>
    <oddHeader>&amp;C&amp;14 &amp;"-,Bold"2016 BANQUET NET DOLLARS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Kelcy M. Boettcher</dc:creator>
  <cp:lastModifiedBy>Kelcy Boettcher</cp:lastModifiedBy>
  <cp:lastPrinted>2016-01-22T13:55:54Z</cp:lastPrinted>
  <dcterms:created xsi:type="dcterms:W3CDTF">2009-01-19T14:56:42Z</dcterms:created>
  <dcterms:modified xsi:type="dcterms:W3CDTF">2016-05-12T12:09:23Z</dcterms:modified>
</cp:coreProperties>
</file>