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Accounting\2022\"/>
    </mc:Choice>
  </mc:AlternateContent>
  <xr:revisionPtr revIDLastSave="0" documentId="8_{B33FD987-2C72-424E-A9B3-D7F62FA52FDB}" xr6:coauthVersionLast="47" xr6:coauthVersionMax="47" xr10:uidLastSave="{00000000-0000-0000-0000-000000000000}"/>
  <bookViews>
    <workbookView xWindow="11328" yWindow="348" windowWidth="11688" windowHeight="11232" firstSheet="2" activeTab="2" xr2:uid="{00000000-000D-0000-FFFF-FFFF00000000}"/>
  </bookViews>
  <sheets>
    <sheet name="Budgeted Event Income" sheetId="1" r:id="rId1"/>
    <sheet name="Event Goals, Super Goals" sheetId="2" r:id="rId2"/>
    <sheet name="Budget vs Actual" sheetId="3" r:id="rId3"/>
  </sheets>
  <externalReferences>
    <externalReference r:id="rId4"/>
    <externalReference r:id="rId5"/>
  </externalReferences>
  <definedNames>
    <definedName name="_xlnm._FilterDatabase" localSheetId="2" hidden="1">'Budget vs Actual'!$A$3:$C$10</definedName>
    <definedName name="_xlnm._FilterDatabase" localSheetId="0" hidden="1">'Budgeted Event Income'!$A$1:$H$6</definedName>
    <definedName name="_xlnm.Print_Area" localSheetId="2">'Budget vs Actual'!$A$1:$D$48</definedName>
    <definedName name="_xlnm.Print_Area" localSheetId="0">'Budgeted Event Income'!$A$1:$H$24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3" l="1"/>
  <c r="C19" i="3"/>
  <c r="B46" i="3"/>
  <c r="B32" i="3" l="1"/>
  <c r="B48" i="3" s="1"/>
  <c r="H21" i="1" l="1"/>
  <c r="E21" i="1"/>
  <c r="H14" i="1"/>
  <c r="E14" i="1"/>
  <c r="H13" i="1"/>
  <c r="E13" i="1"/>
  <c r="E7" i="1" l="1"/>
  <c r="E8" i="1"/>
  <c r="E9" i="1"/>
  <c r="E10" i="1"/>
  <c r="E11" i="1"/>
  <c r="E12" i="1"/>
  <c r="E15" i="1"/>
  <c r="E16" i="1"/>
  <c r="E17" i="1"/>
  <c r="E18" i="1"/>
  <c r="E19" i="1"/>
  <c r="E20" i="1"/>
  <c r="E22" i="1"/>
  <c r="E23" i="1"/>
  <c r="H19" i="1"/>
  <c r="H15" i="1"/>
  <c r="H8" i="1"/>
  <c r="E24" i="1" l="1"/>
  <c r="E26" i="1" s="1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6" i="2"/>
  <c r="G5" i="2"/>
  <c r="G3" i="2"/>
  <c r="G2" i="2"/>
  <c r="H23" i="1" l="1"/>
  <c r="H22" i="1"/>
  <c r="H20" i="1"/>
  <c r="H18" i="1"/>
  <c r="H17" i="1"/>
  <c r="H16" i="1"/>
  <c r="H12" i="1"/>
  <c r="H11" i="1"/>
  <c r="H10" i="1"/>
  <c r="H9" i="1"/>
  <c r="H7" i="1"/>
  <c r="H6" i="1"/>
  <c r="H3" i="1"/>
  <c r="H2" i="1"/>
  <c r="H24" i="1" l="1"/>
  <c r="F25" i="2"/>
  <c r="E25" i="2"/>
  <c r="G25" i="2" l="1"/>
  <c r="G24" i="1"/>
  <c r="F24" i="1"/>
  <c r="D24" i="1"/>
  <c r="D26" i="1" s="1"/>
  <c r="D25" i="2" l="1"/>
  <c r="C17" i="3" l="1"/>
  <c r="C38" i="3" l="1"/>
  <c r="C16" i="3"/>
  <c r="C37" i="3" l="1"/>
  <c r="C11" i="3"/>
  <c r="C6" i="3" l="1"/>
  <c r="C5" i="3"/>
  <c r="C35" i="3"/>
  <c r="C36" i="3"/>
  <c r="C10" i="3"/>
  <c r="C7" i="3"/>
  <c r="C9" i="3"/>
  <c r="C12" i="3"/>
  <c r="C13" i="3"/>
  <c r="C14" i="3"/>
  <c r="C4" i="3"/>
  <c r="C32" i="3" l="1"/>
  <c r="C46" i="3"/>
  <c r="C48" i="3" s="1"/>
</calcChain>
</file>

<file path=xl/sharedStrings.xml><?xml version="1.0" encoding="utf-8"?>
<sst xmlns="http://schemas.openxmlformats.org/spreadsheetml/2006/main" count="203" uniqueCount="88">
  <si>
    <t>Event</t>
  </si>
  <si>
    <t>Event Month</t>
  </si>
  <si>
    <t>Income Month</t>
  </si>
  <si>
    <t>Green Bay</t>
  </si>
  <si>
    <t>LaCrosse</t>
  </si>
  <si>
    <t>May</t>
  </si>
  <si>
    <t>March</t>
  </si>
  <si>
    <t>April</t>
  </si>
  <si>
    <t>July</t>
  </si>
  <si>
    <t>August</t>
  </si>
  <si>
    <t>February</t>
  </si>
  <si>
    <t>June</t>
  </si>
  <si>
    <t>October</t>
  </si>
  <si>
    <t>Appleton/Valley</t>
  </si>
  <si>
    <t>Jefferson/Twin Rivers</t>
  </si>
  <si>
    <t>Lakeshore/Manitowoc</t>
  </si>
  <si>
    <t>State Shoot</t>
  </si>
  <si>
    <t>West Allis</t>
  </si>
  <si>
    <t>West Bend</t>
  </si>
  <si>
    <t>Waukesha County</t>
  </si>
  <si>
    <t>SE WI Golf Outing</t>
  </si>
  <si>
    <t>Fox Valley Golf Outing</t>
  </si>
  <si>
    <t>Ozaukee Shoot</t>
  </si>
  <si>
    <t>Calling Contest</t>
  </si>
  <si>
    <t>Milwaukee Sports Show</t>
  </si>
  <si>
    <t>WWA Christmas Bash</t>
  </si>
  <si>
    <t>Wausau</t>
  </si>
  <si>
    <t>Chilton</t>
  </si>
  <si>
    <t>2018 Budget</t>
  </si>
  <si>
    <t>Abrams Summer Shoot</t>
  </si>
  <si>
    <t xml:space="preserve">August </t>
  </si>
  <si>
    <t xml:space="preserve">DCCE </t>
  </si>
  <si>
    <t>Hunter's Eve</t>
  </si>
  <si>
    <t>Northern Wetlands</t>
  </si>
  <si>
    <t>South Milwaukee/South Suburban</t>
  </si>
  <si>
    <t>Baraboo River</t>
  </si>
  <si>
    <t>2020 Goal</t>
  </si>
  <si>
    <t>2020 Super Goal</t>
  </si>
  <si>
    <t>2019 Net</t>
  </si>
  <si>
    <t>2020 Date</t>
  </si>
  <si>
    <t>3/4 - 3/8</t>
  </si>
  <si>
    <t>Hunter's Eve Bash</t>
  </si>
  <si>
    <t>2019 Net*</t>
  </si>
  <si>
    <t>*This is an income # and does not include event non-cash credits or calendar sales credits that were used to calculate chapter goals for 2019</t>
  </si>
  <si>
    <t>7/31-8/1</t>
  </si>
  <si>
    <t>September</t>
  </si>
  <si>
    <t>November</t>
  </si>
  <si>
    <t>December</t>
  </si>
  <si>
    <t>UTV</t>
  </si>
  <si>
    <t>2020 Original Budget</t>
  </si>
  <si>
    <t>2020 Modification 2 Budget (80%)</t>
  </si>
  <si>
    <t>?</t>
  </si>
  <si>
    <t>Event Totals</t>
  </si>
  <si>
    <t>Event + Raffle Totals</t>
  </si>
  <si>
    <t>Class A's</t>
  </si>
  <si>
    <t>Original Budget</t>
  </si>
  <si>
    <t>Actual</t>
  </si>
  <si>
    <t>Class A Totals</t>
  </si>
  <si>
    <t>South Suburban</t>
  </si>
  <si>
    <t>Valley Shoot</t>
  </si>
  <si>
    <t>New Event</t>
  </si>
  <si>
    <t>Calendar</t>
  </si>
  <si>
    <t>Notes</t>
  </si>
  <si>
    <t>SC WI Golf Outing</t>
  </si>
  <si>
    <t>Bash on Bass Bay</t>
  </si>
  <si>
    <t>2022 Budget</t>
  </si>
  <si>
    <t>2022 Cash into WWA</t>
  </si>
  <si>
    <t>Baraboo River V-Day</t>
  </si>
  <si>
    <t>GB Decoy &amp; Collectible Show</t>
  </si>
  <si>
    <t xml:space="preserve">Waukesha County </t>
  </si>
  <si>
    <t>Baraboo River Shoot</t>
  </si>
  <si>
    <t>Chilton - Various raffles/drawing events</t>
  </si>
  <si>
    <t>August Class A</t>
  </si>
  <si>
    <t>August Class A EXPO</t>
  </si>
  <si>
    <t>October Class A</t>
  </si>
  <si>
    <t>December Class A</t>
  </si>
  <si>
    <t>South Suburban Taurus Class A</t>
  </si>
  <si>
    <t>Hangover Shoot</t>
  </si>
  <si>
    <t xml:space="preserve">Baraboo River Brat Fry </t>
  </si>
  <si>
    <t>April Class A = May Waukesha Springfield Hellcat A)</t>
  </si>
  <si>
    <t>Event Income Budget vs Actual</t>
  </si>
  <si>
    <t>June Class A = Midland Wings Father's Day Class A</t>
  </si>
  <si>
    <t>February Class A = S. Suburban Glock Class A</t>
  </si>
  <si>
    <t>Baraboo River 50/50 at Dells Raceway</t>
  </si>
  <si>
    <t>Chilton AK at the Marsh Drawing Event</t>
  </si>
  <si>
    <t>Chilton AK 47 Class A</t>
  </si>
  <si>
    <t>No banquet scheduled, proceeds from Feb class A raffles drawing event</t>
  </si>
  <si>
    <t>Show = $1140, Auction #1 = $476.19, #2 = $476.19, #3 = $238.09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</si>
</sst>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m/d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1" xfId="0" applyFont="1" applyFill="1" applyBorder="1"/>
    <xf numFmtId="44" fontId="2" fillId="0" borderId="1" xfId="1" applyFont="1" applyBorder="1"/>
    <xf numFmtId="0" fontId="3" fillId="0" borderId="1" xfId="1" applyNumberFormat="1" applyFont="1" applyBorder="1" applyAlignment="1">
      <alignment horizontal="left"/>
    </xf>
    <xf numFmtId="44" fontId="2" fillId="0" borderId="0" xfId="1" applyFont="1"/>
    <xf numFmtId="0" fontId="3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0" xfId="0" applyFont="1"/>
    <xf numFmtId="0" fontId="2" fillId="0" borderId="0" xfId="0" applyFont="1" applyFill="1"/>
    <xf numFmtId="0" fontId="0" fillId="0" borderId="0" xfId="0" applyFont="1"/>
    <xf numFmtId="0" fontId="3" fillId="0" borderId="2" xfId="0" applyFont="1" applyFill="1" applyBorder="1"/>
    <xf numFmtId="0" fontId="3" fillId="0" borderId="0" xfId="0" applyFont="1" applyFill="1"/>
    <xf numFmtId="44" fontId="3" fillId="0" borderId="0" xfId="1" applyFont="1"/>
    <xf numFmtId="0" fontId="5" fillId="0" borderId="0" xfId="0" applyFont="1"/>
    <xf numFmtId="0" fontId="3" fillId="0" borderId="0" xfId="0" applyFont="1"/>
    <xf numFmtId="0" fontId="4" fillId="0" borderId="0" xfId="0" applyFont="1" applyFill="1" applyBorder="1"/>
    <xf numFmtId="0" fontId="2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44" fontId="2" fillId="0" borderId="1" xfId="1" applyFont="1" applyBorder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1" xfId="1" applyNumberFormat="1" applyFont="1" applyBorder="1" applyAlignment="1">
      <alignment horizontal="left" wrapText="1"/>
    </xf>
    <xf numFmtId="164" fontId="3" fillId="0" borderId="0" xfId="0" applyNumberFormat="1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0" xfId="0" applyFont="1" applyFill="1" applyBorder="1"/>
    <xf numFmtId="44" fontId="3" fillId="0" borderId="0" xfId="1" applyFont="1" applyBorder="1"/>
    <xf numFmtId="0" fontId="0" fillId="0" borderId="1" xfId="0" applyBorder="1"/>
    <xf numFmtId="0" fontId="2" fillId="0" borderId="1" xfId="0" applyFont="1" applyBorder="1" applyAlignment="1">
      <alignment horizontal="left" wrapText="1"/>
    </xf>
    <xf numFmtId="44" fontId="0" fillId="0" borderId="1" xfId="1" applyFont="1" applyBorder="1"/>
    <xf numFmtId="44" fontId="2" fillId="0" borderId="1" xfId="1" applyNumberFormat="1" applyFont="1" applyBorder="1" applyAlignment="1">
      <alignment horizontal="left" wrapText="1"/>
    </xf>
    <xf numFmtId="44" fontId="2" fillId="0" borderId="1" xfId="1" applyNumberFormat="1" applyFont="1" applyBorder="1"/>
    <xf numFmtId="0" fontId="2" fillId="0" borderId="1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44" fontId="2" fillId="0" borderId="1" xfId="1" applyFont="1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19/2019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22/2022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9 Nets"/>
      <sheetName val="Historic Nets"/>
      <sheetName val="2016 Nets"/>
    </sheetNames>
    <sheetDataSet>
      <sheetData sheetId="0">
        <row r="3">
          <cell r="I3">
            <v>8174.38</v>
          </cell>
        </row>
        <row r="4">
          <cell r="I4">
            <v>11143.68</v>
          </cell>
        </row>
        <row r="5">
          <cell r="I5">
            <v>23847.38</v>
          </cell>
        </row>
        <row r="6">
          <cell r="I6">
            <v>3733.0800000000008</v>
          </cell>
        </row>
        <row r="7">
          <cell r="I7">
            <v>2244.96</v>
          </cell>
        </row>
        <row r="8">
          <cell r="I8">
            <v>23403.699999999997</v>
          </cell>
        </row>
        <row r="9">
          <cell r="I9">
            <v>8102.43</v>
          </cell>
        </row>
        <row r="10">
          <cell r="I10">
            <v>6230.34</v>
          </cell>
        </row>
        <row r="11">
          <cell r="I11">
            <v>7612.86</v>
          </cell>
        </row>
        <row r="12">
          <cell r="I12">
            <v>3810.18</v>
          </cell>
        </row>
        <row r="13">
          <cell r="I13">
            <v>3331.55</v>
          </cell>
        </row>
        <row r="14">
          <cell r="I14">
            <v>11004.93</v>
          </cell>
        </row>
        <row r="15">
          <cell r="I15">
            <v>738.37000000000012</v>
          </cell>
        </row>
        <row r="16">
          <cell r="I16">
            <v>1838.0100000000002</v>
          </cell>
        </row>
        <row r="17">
          <cell r="I17">
            <v>190</v>
          </cell>
        </row>
        <row r="18">
          <cell r="I18">
            <v>6046.66</v>
          </cell>
        </row>
        <row r="19">
          <cell r="I19">
            <v>4116.8</v>
          </cell>
        </row>
        <row r="20">
          <cell r="I20">
            <v>9729.4700000000012</v>
          </cell>
        </row>
        <row r="21">
          <cell r="I21">
            <v>9261.2199999999993</v>
          </cell>
        </row>
        <row r="23">
          <cell r="I23">
            <v>5128.17</v>
          </cell>
        </row>
        <row r="24">
          <cell r="I24">
            <v>9378.880000000001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2 Nets"/>
      <sheetName val="Historic Nets"/>
      <sheetName val="2016 Nets"/>
    </sheetNames>
    <sheetDataSet>
      <sheetData sheetId="0">
        <row r="2">
          <cell r="I2">
            <v>438.39</v>
          </cell>
        </row>
        <row r="3">
          <cell r="I3">
            <v>175</v>
          </cell>
        </row>
        <row r="4">
          <cell r="I4">
            <v>25595.22</v>
          </cell>
        </row>
        <row r="5">
          <cell r="I5">
            <v>1466.46</v>
          </cell>
        </row>
        <row r="6">
          <cell r="I6">
            <v>1119.2</v>
          </cell>
        </row>
        <row r="7">
          <cell r="I7">
            <v>2673.08</v>
          </cell>
        </row>
        <row r="8">
          <cell r="I8">
            <v>37756.009999999995</v>
          </cell>
        </row>
        <row r="10">
          <cell r="I10">
            <v>27837.35</v>
          </cell>
        </row>
        <row r="12">
          <cell r="I12">
            <v>420</v>
          </cell>
        </row>
        <row r="13">
          <cell r="I13">
            <v>5708.88</v>
          </cell>
        </row>
        <row r="14">
          <cell r="I14">
            <v>3889.16</v>
          </cell>
        </row>
        <row r="15">
          <cell r="I15">
            <v>9208.48</v>
          </cell>
        </row>
        <row r="16">
          <cell r="I16">
            <v>1521.68</v>
          </cell>
        </row>
        <row r="18">
          <cell r="I18">
            <v>1136.8800000000001</v>
          </cell>
        </row>
        <row r="19">
          <cell r="I19">
            <v>670</v>
          </cell>
        </row>
        <row r="20">
          <cell r="I20">
            <v>627</v>
          </cell>
        </row>
        <row r="21">
          <cell r="I21">
            <v>2177.4</v>
          </cell>
        </row>
        <row r="23">
          <cell r="I23">
            <v>5571.81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6"/>
  <sheetViews>
    <sheetView zoomScaleNormal="100" workbookViewId="0">
      <selection activeCell="C20" sqref="C20"/>
    </sheetView>
  </sheetViews>
  <sheetFormatPr defaultColWidth="15.6640625" defaultRowHeight="14.4" x14ac:dyDescent="0.3"/>
  <cols>
    <col min="1" max="1" width="31" style="9" customWidth="1"/>
    <col min="2" max="2" width="15.6640625" style="9" customWidth="1"/>
    <col min="3" max="3" width="15.6640625" style="8" customWidth="1"/>
    <col min="4" max="4" width="17.33203125" style="4" customWidth="1"/>
    <col min="5" max="5" width="17.5546875" style="4" customWidth="1"/>
    <col min="6" max="8" width="15.6640625" style="4" customWidth="1"/>
    <col min="9" max="9" width="14.6640625" style="21" customWidth="1"/>
    <col min="10" max="16384" width="15.6640625" style="8"/>
  </cols>
  <sheetData>
    <row r="1" spans="1:9" s="26" customFormat="1" ht="28.8" x14ac:dyDescent="0.3">
      <c r="A1" s="22" t="s">
        <v>0</v>
      </c>
      <c r="B1" s="22" t="s">
        <v>1</v>
      </c>
      <c r="C1" s="23" t="s">
        <v>2</v>
      </c>
      <c r="D1" s="24" t="s">
        <v>49</v>
      </c>
      <c r="E1" s="24" t="s">
        <v>50</v>
      </c>
      <c r="F1" s="24" t="s">
        <v>36</v>
      </c>
      <c r="G1" s="24" t="s">
        <v>37</v>
      </c>
      <c r="H1" s="24" t="s">
        <v>38</v>
      </c>
      <c r="I1" s="25" t="s">
        <v>39</v>
      </c>
    </row>
    <row r="2" spans="1:9" x14ac:dyDescent="0.3">
      <c r="A2" s="1" t="s">
        <v>33</v>
      </c>
      <c r="B2" s="1" t="s">
        <v>10</v>
      </c>
      <c r="C2" s="7" t="s">
        <v>7</v>
      </c>
      <c r="D2" s="2">
        <v>15000</v>
      </c>
      <c r="E2" s="2">
        <v>15000</v>
      </c>
      <c r="F2" s="2">
        <v>18000</v>
      </c>
      <c r="G2" s="2">
        <v>19500</v>
      </c>
      <c r="H2" s="2">
        <f>SUM('[1]2019 Nets'!$I$3)</f>
        <v>8174.38</v>
      </c>
      <c r="I2" s="21">
        <v>43518</v>
      </c>
    </row>
    <row r="3" spans="1:9" x14ac:dyDescent="0.3">
      <c r="A3" s="1" t="s">
        <v>13</v>
      </c>
      <c r="B3" s="1" t="s">
        <v>10</v>
      </c>
      <c r="C3" s="7" t="s">
        <v>6</v>
      </c>
      <c r="D3" s="2">
        <v>16000</v>
      </c>
      <c r="E3" s="2">
        <v>16000</v>
      </c>
      <c r="F3" s="2">
        <v>18000</v>
      </c>
      <c r="G3" s="2">
        <v>19500</v>
      </c>
      <c r="H3" s="2">
        <f>SUM('[1]2019 Nets'!$I$4)</f>
        <v>11143.68</v>
      </c>
      <c r="I3" s="21">
        <v>43523</v>
      </c>
    </row>
    <row r="4" spans="1:9" x14ac:dyDescent="0.3">
      <c r="A4" s="1" t="s">
        <v>24</v>
      </c>
      <c r="B4" s="1"/>
      <c r="C4" s="7"/>
      <c r="D4" s="2"/>
      <c r="E4" s="2"/>
      <c r="F4" s="2"/>
      <c r="G4" s="2"/>
      <c r="H4" s="2"/>
      <c r="I4" s="21" t="s">
        <v>40</v>
      </c>
    </row>
    <row r="5" spans="1:9" x14ac:dyDescent="0.3">
      <c r="A5" s="1" t="s">
        <v>35</v>
      </c>
      <c r="B5" s="1" t="s">
        <v>6</v>
      </c>
      <c r="C5" s="7" t="s">
        <v>7</v>
      </c>
      <c r="D5" s="2">
        <v>5000</v>
      </c>
      <c r="E5" s="2">
        <v>5000</v>
      </c>
      <c r="F5" s="2">
        <v>6000</v>
      </c>
      <c r="G5" s="2">
        <v>7000</v>
      </c>
      <c r="H5" s="2">
        <v>0</v>
      </c>
      <c r="I5" s="21">
        <v>43531</v>
      </c>
    </row>
    <row r="6" spans="1:9" x14ac:dyDescent="0.3">
      <c r="A6" s="1" t="s">
        <v>14</v>
      </c>
      <c r="B6" s="1"/>
      <c r="C6" s="7"/>
      <c r="D6" s="2">
        <v>8000</v>
      </c>
      <c r="E6" s="2">
        <v>0</v>
      </c>
      <c r="F6" s="2">
        <v>10000</v>
      </c>
      <c r="G6" s="2">
        <v>11000</v>
      </c>
      <c r="H6" s="2">
        <f>SUM('[1]2019 Nets'!$I$9)</f>
        <v>8102.43</v>
      </c>
    </row>
    <row r="7" spans="1:9" x14ac:dyDescent="0.3">
      <c r="A7" s="1" t="s">
        <v>22</v>
      </c>
      <c r="B7" s="1" t="s">
        <v>8</v>
      </c>
      <c r="C7" s="7" t="s">
        <v>9</v>
      </c>
      <c r="D7" s="2">
        <v>2500</v>
      </c>
      <c r="E7" s="2">
        <f t="shared" ref="E7:E23" si="0">SUM(D7*0.8)</f>
        <v>2000</v>
      </c>
      <c r="F7" s="2">
        <v>3500</v>
      </c>
      <c r="G7" s="2">
        <v>4000</v>
      </c>
      <c r="H7" s="2">
        <f>SUM('[1]2019 Nets'!$I$12)</f>
        <v>3810.18</v>
      </c>
      <c r="I7" s="21">
        <v>43658</v>
      </c>
    </row>
    <row r="8" spans="1:9" x14ac:dyDescent="0.3">
      <c r="A8" s="1" t="s">
        <v>27</v>
      </c>
      <c r="B8" s="1" t="s">
        <v>8</v>
      </c>
      <c r="C8" s="7" t="s">
        <v>9</v>
      </c>
      <c r="D8" s="2">
        <v>2500</v>
      </c>
      <c r="E8" s="2">
        <f t="shared" si="0"/>
        <v>2000</v>
      </c>
      <c r="F8" s="2">
        <v>6000</v>
      </c>
      <c r="G8" s="2">
        <v>7000</v>
      </c>
      <c r="H8" s="2">
        <f>SUM('[1]2019 Nets'!$I$7)</f>
        <v>2244.96</v>
      </c>
      <c r="I8" s="21" t="s">
        <v>51</v>
      </c>
    </row>
    <row r="9" spans="1:9" x14ac:dyDescent="0.3">
      <c r="A9" s="1" t="s">
        <v>29</v>
      </c>
      <c r="B9" s="1"/>
      <c r="C9" s="7"/>
      <c r="D9" s="2">
        <v>2500</v>
      </c>
      <c r="E9" s="2">
        <f t="shared" si="0"/>
        <v>2000</v>
      </c>
      <c r="F9" s="2">
        <v>3500</v>
      </c>
      <c r="G9" s="2">
        <v>4000</v>
      </c>
      <c r="H9" s="2">
        <f>SUM('[1]2019 Nets'!$I$13)</f>
        <v>3331.55</v>
      </c>
    </row>
    <row r="10" spans="1:9" x14ac:dyDescent="0.3">
      <c r="A10" s="1" t="s">
        <v>21</v>
      </c>
      <c r="B10" s="1" t="s">
        <v>8</v>
      </c>
      <c r="C10" s="7" t="s">
        <v>9</v>
      </c>
      <c r="D10" s="2">
        <v>7500</v>
      </c>
      <c r="E10" s="2">
        <f t="shared" si="0"/>
        <v>6000</v>
      </c>
      <c r="F10" s="2">
        <v>8500</v>
      </c>
      <c r="G10" s="2">
        <v>9500</v>
      </c>
      <c r="H10" s="2">
        <f>SUM('[1]2019 Nets'!$I$14)</f>
        <v>11004.93</v>
      </c>
    </row>
    <row r="11" spans="1:9" x14ac:dyDescent="0.3">
      <c r="A11" s="1" t="s">
        <v>31</v>
      </c>
      <c r="B11" s="1" t="s">
        <v>8</v>
      </c>
      <c r="C11" s="7" t="s">
        <v>9</v>
      </c>
      <c r="D11" s="2">
        <v>1500</v>
      </c>
      <c r="E11" s="2">
        <f t="shared" si="0"/>
        <v>1200</v>
      </c>
      <c r="F11" s="2">
        <v>2000</v>
      </c>
      <c r="G11" s="2">
        <v>2500</v>
      </c>
      <c r="H11" s="2">
        <f>SUM('[1]2019 Nets'!$I$16)</f>
        <v>1838.0100000000002</v>
      </c>
      <c r="I11" s="21" t="s">
        <v>44</v>
      </c>
    </row>
    <row r="12" spans="1:9" x14ac:dyDescent="0.3">
      <c r="A12" s="1" t="s">
        <v>23</v>
      </c>
      <c r="B12" s="1"/>
      <c r="C12" s="7"/>
      <c r="D12" s="2">
        <v>500</v>
      </c>
      <c r="E12" s="2">
        <f t="shared" si="0"/>
        <v>400</v>
      </c>
      <c r="F12" s="2">
        <v>1000</v>
      </c>
      <c r="G12" s="2">
        <v>1500</v>
      </c>
      <c r="H12" s="2">
        <f>SUM('[1]2019 Nets'!$I$17)</f>
        <v>190</v>
      </c>
    </row>
    <row r="13" spans="1:9" x14ac:dyDescent="0.3">
      <c r="A13" s="1" t="s">
        <v>4</v>
      </c>
      <c r="B13" s="1" t="s">
        <v>9</v>
      </c>
      <c r="C13" s="7" t="s">
        <v>45</v>
      </c>
      <c r="D13" s="2">
        <v>4500</v>
      </c>
      <c r="E13" s="2">
        <f>SUM(D13*0.8)</f>
        <v>3600</v>
      </c>
      <c r="F13" s="2">
        <v>5500</v>
      </c>
      <c r="G13" s="2">
        <v>6000</v>
      </c>
      <c r="H13" s="2">
        <f>SUM('[1]2019 Nets'!$I$6)</f>
        <v>3733.0800000000008</v>
      </c>
      <c r="I13" s="21" t="s">
        <v>51</v>
      </c>
    </row>
    <row r="14" spans="1:9" x14ac:dyDescent="0.3">
      <c r="A14" s="1" t="s">
        <v>20</v>
      </c>
      <c r="B14" s="1" t="s">
        <v>9</v>
      </c>
      <c r="C14" s="7" t="s">
        <v>9</v>
      </c>
      <c r="D14" s="2">
        <v>7500</v>
      </c>
      <c r="E14" s="2">
        <f t="shared" ref="E14" si="1">SUM(D14*0.8)</f>
        <v>6000</v>
      </c>
      <c r="F14" s="2">
        <v>8500</v>
      </c>
      <c r="G14" s="2">
        <v>9500</v>
      </c>
      <c r="H14" s="2">
        <f>SUM('[1]2019 Nets'!$I$11)</f>
        <v>7612.86</v>
      </c>
      <c r="I14" s="21" t="s">
        <v>51</v>
      </c>
    </row>
    <row r="15" spans="1:9" x14ac:dyDescent="0.3">
      <c r="A15" s="1" t="s">
        <v>19</v>
      </c>
      <c r="B15" s="1" t="s">
        <v>9</v>
      </c>
      <c r="C15" s="7" t="s">
        <v>45</v>
      </c>
      <c r="D15" s="2">
        <v>25000</v>
      </c>
      <c r="E15" s="2">
        <f t="shared" si="0"/>
        <v>20000</v>
      </c>
      <c r="F15" s="2">
        <v>26000</v>
      </c>
      <c r="G15" s="2">
        <v>27500</v>
      </c>
      <c r="H15" s="2">
        <f>SUM('[1]2019 Nets'!$I$8)</f>
        <v>23403.699999999997</v>
      </c>
      <c r="I15" s="21">
        <v>44070</v>
      </c>
    </row>
    <row r="16" spans="1:9" x14ac:dyDescent="0.3">
      <c r="A16" s="1" t="s">
        <v>16</v>
      </c>
      <c r="B16" s="1" t="s">
        <v>9</v>
      </c>
      <c r="C16" s="7" t="s">
        <v>45</v>
      </c>
      <c r="D16" s="2">
        <v>4500</v>
      </c>
      <c r="E16" s="2">
        <f t="shared" si="0"/>
        <v>3600</v>
      </c>
      <c r="F16" s="2">
        <v>5500</v>
      </c>
      <c r="G16" s="2">
        <v>6500</v>
      </c>
      <c r="H16" s="2">
        <f>SUM('[1]2019 Nets'!$I$18)</f>
        <v>6046.66</v>
      </c>
      <c r="I16" s="21">
        <v>43692</v>
      </c>
    </row>
    <row r="17" spans="1:9" x14ac:dyDescent="0.3">
      <c r="A17" s="1" t="s">
        <v>41</v>
      </c>
      <c r="B17" s="1" t="s">
        <v>9</v>
      </c>
      <c r="C17" s="7" t="s">
        <v>45</v>
      </c>
      <c r="D17" s="2">
        <v>2000</v>
      </c>
      <c r="E17" s="2">
        <f t="shared" si="0"/>
        <v>1600</v>
      </c>
      <c r="F17" s="2">
        <v>3000</v>
      </c>
      <c r="G17" s="2">
        <v>4000</v>
      </c>
      <c r="H17" s="2">
        <f>SUM('[1]2019 Nets'!$I$19)</f>
        <v>4116.8</v>
      </c>
    </row>
    <row r="18" spans="1:9" x14ac:dyDescent="0.3">
      <c r="A18" s="1" t="s">
        <v>18</v>
      </c>
      <c r="B18" s="1" t="s">
        <v>9</v>
      </c>
      <c r="C18" s="7" t="s">
        <v>12</v>
      </c>
      <c r="D18" s="2">
        <v>9000</v>
      </c>
      <c r="E18" s="2">
        <f t="shared" si="0"/>
        <v>7200</v>
      </c>
      <c r="F18" s="2">
        <v>10500</v>
      </c>
      <c r="G18" s="2">
        <v>12000</v>
      </c>
      <c r="H18" s="2">
        <f>SUM('[1]2019 Nets'!$I$20)</f>
        <v>9729.4700000000012</v>
      </c>
    </row>
    <row r="19" spans="1:9" x14ac:dyDescent="0.3">
      <c r="A19" s="1" t="s">
        <v>34</v>
      </c>
      <c r="B19" s="1" t="s">
        <v>45</v>
      </c>
      <c r="C19" s="7" t="s">
        <v>12</v>
      </c>
      <c r="D19" s="2">
        <v>7000</v>
      </c>
      <c r="E19" s="2">
        <f t="shared" si="0"/>
        <v>5600</v>
      </c>
      <c r="F19" s="2">
        <v>8000</v>
      </c>
      <c r="G19" s="2">
        <v>9000</v>
      </c>
      <c r="H19" s="2">
        <f>SUM('[1]2019 Nets'!$I$10)</f>
        <v>6230.34</v>
      </c>
    </row>
    <row r="20" spans="1:9" x14ac:dyDescent="0.3">
      <c r="A20" s="1" t="s">
        <v>17</v>
      </c>
      <c r="B20" s="1" t="s">
        <v>45</v>
      </c>
      <c r="C20" s="7" t="s">
        <v>46</v>
      </c>
      <c r="D20" s="2">
        <v>9000</v>
      </c>
      <c r="E20" s="2">
        <f t="shared" si="0"/>
        <v>7200</v>
      </c>
      <c r="F20" s="2">
        <v>10500</v>
      </c>
      <c r="G20" s="2">
        <v>12000</v>
      </c>
      <c r="H20" s="2">
        <f>SUM('[1]2019 Nets'!$I$21)</f>
        <v>9261.2199999999993</v>
      </c>
    </row>
    <row r="21" spans="1:9" x14ac:dyDescent="0.3">
      <c r="A21" s="1" t="s">
        <v>3</v>
      </c>
      <c r="B21" s="1" t="s">
        <v>45</v>
      </c>
      <c r="C21" s="7" t="s">
        <v>12</v>
      </c>
      <c r="D21" s="2">
        <v>23000</v>
      </c>
      <c r="E21" s="2">
        <f t="shared" ref="E21" si="2">SUM(D21*0.8)</f>
        <v>18400</v>
      </c>
      <c r="F21" s="2">
        <v>24000</v>
      </c>
      <c r="G21" s="2">
        <v>25000</v>
      </c>
      <c r="H21" s="2">
        <f>SUM('[1]2019 Nets'!$I$5)</f>
        <v>23847.38</v>
      </c>
      <c r="I21" s="21">
        <v>44098</v>
      </c>
    </row>
    <row r="22" spans="1:9" x14ac:dyDescent="0.3">
      <c r="A22" s="1" t="s">
        <v>15</v>
      </c>
      <c r="B22" s="1" t="s">
        <v>46</v>
      </c>
      <c r="C22" s="7" t="s">
        <v>47</v>
      </c>
      <c r="D22" s="2">
        <v>7000</v>
      </c>
      <c r="E22" s="2">
        <f t="shared" si="0"/>
        <v>5600</v>
      </c>
      <c r="F22" s="2">
        <v>9000</v>
      </c>
      <c r="G22" s="2">
        <v>10000</v>
      </c>
      <c r="H22" s="2">
        <f>SUM('[1]2019 Nets'!$I$23)</f>
        <v>5128.17</v>
      </c>
    </row>
    <row r="23" spans="1:9" x14ac:dyDescent="0.3">
      <c r="A23" s="1" t="s">
        <v>25</v>
      </c>
      <c r="B23" s="1" t="s">
        <v>47</v>
      </c>
      <c r="C23" s="7" t="s">
        <v>47</v>
      </c>
      <c r="D23" s="2">
        <v>4500</v>
      </c>
      <c r="E23" s="2">
        <f t="shared" si="0"/>
        <v>3600</v>
      </c>
      <c r="F23" s="2">
        <v>5500</v>
      </c>
      <c r="G23" s="2">
        <v>7000</v>
      </c>
      <c r="H23" s="2">
        <f>SUM('[1]2019 Nets'!$I$24)</f>
        <v>9378.880000000001</v>
      </c>
    </row>
    <row r="24" spans="1:9" s="15" customFormat="1" x14ac:dyDescent="0.3">
      <c r="A24" s="11"/>
      <c r="B24" s="12"/>
      <c r="D24" s="13">
        <f>SUM(D2:D23)</f>
        <v>164000</v>
      </c>
      <c r="E24" s="13">
        <f>SUM(E2:E23)</f>
        <v>132000</v>
      </c>
      <c r="F24" s="13">
        <f>SUM(F2:F23)</f>
        <v>192500</v>
      </c>
      <c r="G24" s="13">
        <f>SUM(G2:G23)</f>
        <v>214000</v>
      </c>
      <c r="H24" s="13">
        <f>SUM(H2:H23)</f>
        <v>158328.68000000002</v>
      </c>
      <c r="I24" s="20"/>
    </row>
    <row r="25" spans="1:9" x14ac:dyDescent="0.3">
      <c r="A25" s="1" t="s">
        <v>48</v>
      </c>
      <c r="B25" s="1" t="s">
        <v>9</v>
      </c>
      <c r="C25" s="7" t="s">
        <v>9</v>
      </c>
      <c r="D25" s="2">
        <v>16500</v>
      </c>
      <c r="E25" s="2">
        <v>16500</v>
      </c>
    </row>
    <row r="26" spans="1:9" x14ac:dyDescent="0.3">
      <c r="D26" s="13">
        <f>SUM(D24:D25)</f>
        <v>180500</v>
      </c>
      <c r="E26" s="13">
        <f>SUM(E24:E25)</f>
        <v>148500</v>
      </c>
    </row>
  </sheetData>
  <sortState xmlns:xlrd2="http://schemas.microsoft.com/office/spreadsheetml/2017/richdata2" ref="A2:I33">
    <sortCondition ref="B2:B33" customList="January,February,March,April,May,June,July,August,September,October,November,December"/>
  </sortState>
  <pageMargins left="0.7" right="0.7" top="0.75" bottom="0.75" header="0.3" footer="0.3"/>
  <pageSetup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0"/>
  <sheetViews>
    <sheetView zoomScaleNormal="100" workbookViewId="0">
      <selection activeCell="G6" sqref="G6"/>
    </sheetView>
  </sheetViews>
  <sheetFormatPr defaultRowHeight="14.4" x14ac:dyDescent="0.3"/>
  <cols>
    <col min="1" max="1" width="31" style="9" customWidth="1"/>
    <col min="2" max="2" width="15.6640625" style="9" hidden="1" customWidth="1"/>
    <col min="3" max="3" width="15.6640625" style="8" hidden="1" customWidth="1"/>
    <col min="4" max="4" width="15.6640625" style="4" hidden="1" customWidth="1"/>
    <col min="5" max="7" width="15.6640625" style="4" customWidth="1"/>
  </cols>
  <sheetData>
    <row r="1" spans="1:8" s="10" customFormat="1" x14ac:dyDescent="0.3">
      <c r="A1" s="5" t="s">
        <v>0</v>
      </c>
      <c r="B1" s="5" t="s">
        <v>1</v>
      </c>
      <c r="C1" s="6" t="s">
        <v>2</v>
      </c>
      <c r="D1" s="3" t="s">
        <v>28</v>
      </c>
      <c r="E1" s="3" t="s">
        <v>36</v>
      </c>
      <c r="F1" s="3" t="s">
        <v>37</v>
      </c>
      <c r="G1" s="3" t="s">
        <v>42</v>
      </c>
    </row>
    <row r="2" spans="1:8" x14ac:dyDescent="0.3">
      <c r="A2" s="1" t="s">
        <v>33</v>
      </c>
      <c r="B2" s="17" t="s">
        <v>10</v>
      </c>
      <c r="C2" s="18"/>
      <c r="D2" s="19">
        <v>0</v>
      </c>
      <c r="E2" s="2">
        <v>18000</v>
      </c>
      <c r="F2" s="2">
        <v>19500</v>
      </c>
      <c r="G2" s="2">
        <f>SUM('[1]2019 Nets'!$I$3)</f>
        <v>8174.38</v>
      </c>
    </row>
    <row r="3" spans="1:8" x14ac:dyDescent="0.3">
      <c r="A3" s="1" t="s">
        <v>13</v>
      </c>
      <c r="B3" s="1" t="s">
        <v>10</v>
      </c>
      <c r="C3" s="7" t="s">
        <v>7</v>
      </c>
      <c r="D3" s="2">
        <v>19000</v>
      </c>
      <c r="E3" s="2">
        <v>18000</v>
      </c>
      <c r="F3" s="2">
        <v>19500</v>
      </c>
      <c r="G3" s="2">
        <f>SUM('[1]2019 Nets'!$I$4)</f>
        <v>11143.68</v>
      </c>
    </row>
    <row r="4" spans="1:8" x14ac:dyDescent="0.3">
      <c r="A4" s="1" t="s">
        <v>24</v>
      </c>
      <c r="B4" s="1" t="s">
        <v>6</v>
      </c>
      <c r="C4" s="7" t="s">
        <v>7</v>
      </c>
      <c r="D4" s="2">
        <v>8000</v>
      </c>
      <c r="E4" s="2"/>
      <c r="F4" s="2"/>
      <c r="G4" s="2"/>
    </row>
    <row r="5" spans="1:8" x14ac:dyDescent="0.3">
      <c r="A5" s="1" t="s">
        <v>3</v>
      </c>
      <c r="B5" s="1" t="s">
        <v>6</v>
      </c>
      <c r="C5" s="7" t="s">
        <v>6</v>
      </c>
      <c r="D5" s="2">
        <v>0</v>
      </c>
      <c r="E5" s="2">
        <v>24000</v>
      </c>
      <c r="F5" s="2">
        <v>25000</v>
      </c>
      <c r="G5" s="2">
        <f>SUM('[1]2019 Nets'!$I$5)</f>
        <v>23847.38</v>
      </c>
    </row>
    <row r="6" spans="1:8" x14ac:dyDescent="0.3">
      <c r="A6" s="1" t="s">
        <v>4</v>
      </c>
      <c r="B6" s="1" t="s">
        <v>6</v>
      </c>
      <c r="C6" s="7" t="s">
        <v>6</v>
      </c>
      <c r="D6" s="2">
        <v>25000</v>
      </c>
      <c r="E6" s="2">
        <v>5500</v>
      </c>
      <c r="F6" s="2">
        <v>6000</v>
      </c>
      <c r="G6" s="2">
        <f>SUM('[1]2019 Nets'!$I$6)</f>
        <v>3733.0800000000008</v>
      </c>
    </row>
    <row r="7" spans="1:8" x14ac:dyDescent="0.3">
      <c r="A7" s="1" t="s">
        <v>35</v>
      </c>
      <c r="B7" s="1" t="s">
        <v>6</v>
      </c>
      <c r="C7" s="7" t="s">
        <v>7</v>
      </c>
      <c r="D7" s="2">
        <v>15000</v>
      </c>
      <c r="E7" s="2">
        <v>6000</v>
      </c>
      <c r="F7" s="2">
        <v>7000</v>
      </c>
      <c r="G7" s="2">
        <v>0</v>
      </c>
    </row>
    <row r="8" spans="1:8" s="8" customFormat="1" x14ac:dyDescent="0.3">
      <c r="A8" s="1" t="s">
        <v>27</v>
      </c>
      <c r="B8" s="1" t="s">
        <v>6</v>
      </c>
      <c r="C8" s="7" t="s">
        <v>5</v>
      </c>
      <c r="D8" s="2">
        <v>5000</v>
      </c>
      <c r="E8" s="2">
        <v>6000</v>
      </c>
      <c r="F8" s="2">
        <v>7000</v>
      </c>
      <c r="G8" s="2">
        <f>SUM('[1]2019 Nets'!$I$7)</f>
        <v>2244.96</v>
      </c>
      <c r="H8" s="21"/>
    </row>
    <row r="9" spans="1:8" x14ac:dyDescent="0.3">
      <c r="A9" s="1" t="s">
        <v>19</v>
      </c>
      <c r="B9" s="1" t="s">
        <v>7</v>
      </c>
      <c r="C9" s="7" t="s">
        <v>5</v>
      </c>
      <c r="D9" s="2">
        <v>2000</v>
      </c>
      <c r="E9" s="2">
        <v>26000</v>
      </c>
      <c r="F9" s="2">
        <v>27500</v>
      </c>
      <c r="G9" s="2">
        <f>SUM('[1]2019 Nets'!$I$8)</f>
        <v>23403.699999999997</v>
      </c>
    </row>
    <row r="10" spans="1:8" x14ac:dyDescent="0.3">
      <c r="A10" s="1" t="s">
        <v>14</v>
      </c>
      <c r="B10" s="1" t="s">
        <v>7</v>
      </c>
      <c r="C10" s="7" t="s">
        <v>5</v>
      </c>
      <c r="D10" s="2">
        <v>23000</v>
      </c>
      <c r="E10" s="2">
        <v>10000</v>
      </c>
      <c r="F10" s="2">
        <v>11000</v>
      </c>
      <c r="G10" s="2">
        <f>SUM('[1]2019 Nets'!$I$9)</f>
        <v>8102.43</v>
      </c>
    </row>
    <row r="11" spans="1:8" x14ac:dyDescent="0.3">
      <c r="A11" s="1" t="s">
        <v>34</v>
      </c>
      <c r="B11" s="1" t="s">
        <v>7</v>
      </c>
      <c r="C11" s="7" t="s">
        <v>11</v>
      </c>
      <c r="D11" s="2">
        <v>13000</v>
      </c>
      <c r="E11" s="2">
        <v>8000</v>
      </c>
      <c r="F11" s="2">
        <v>9000</v>
      </c>
      <c r="G11" s="2">
        <f>SUM('[1]2019 Nets'!$I$10)</f>
        <v>6230.34</v>
      </c>
    </row>
    <row r="12" spans="1:8" x14ac:dyDescent="0.3">
      <c r="A12" s="1" t="s">
        <v>20</v>
      </c>
      <c r="B12" s="1" t="s">
        <v>7</v>
      </c>
      <c r="C12" s="7" t="s">
        <v>5</v>
      </c>
      <c r="D12" s="2">
        <v>1000</v>
      </c>
      <c r="E12" s="2">
        <v>8500</v>
      </c>
      <c r="F12" s="2">
        <v>9500</v>
      </c>
      <c r="G12" s="2">
        <f>SUM('[1]2019 Nets'!$I$11)</f>
        <v>7612.86</v>
      </c>
    </row>
    <row r="13" spans="1:8" x14ac:dyDescent="0.3">
      <c r="A13" s="1" t="s">
        <v>22</v>
      </c>
      <c r="B13" s="1" t="s">
        <v>7</v>
      </c>
      <c r="C13" s="7" t="s">
        <v>5</v>
      </c>
      <c r="D13" s="2">
        <v>5000</v>
      </c>
      <c r="E13" s="2">
        <v>3500</v>
      </c>
      <c r="F13" s="2">
        <v>4000</v>
      </c>
      <c r="G13" s="2">
        <f>SUM('[1]2019 Nets'!$I$12)</f>
        <v>3810.18</v>
      </c>
    </row>
    <row r="14" spans="1:8" x14ac:dyDescent="0.3">
      <c r="A14" s="1" t="s">
        <v>29</v>
      </c>
      <c r="B14" s="1" t="s">
        <v>5</v>
      </c>
      <c r="C14" s="7" t="s">
        <v>5</v>
      </c>
      <c r="D14" s="2">
        <v>7000</v>
      </c>
      <c r="E14" s="2">
        <v>3500</v>
      </c>
      <c r="F14" s="2">
        <v>4000</v>
      </c>
      <c r="G14" s="2">
        <f>SUM('[1]2019 Nets'!$I$13)</f>
        <v>3331.55</v>
      </c>
    </row>
    <row r="15" spans="1:8" x14ac:dyDescent="0.3">
      <c r="A15" s="1" t="s">
        <v>21</v>
      </c>
      <c r="B15" s="1" t="s">
        <v>11</v>
      </c>
      <c r="C15" s="7" t="s">
        <v>8</v>
      </c>
      <c r="D15" s="2">
        <v>2000</v>
      </c>
      <c r="E15" s="2">
        <v>8500</v>
      </c>
      <c r="F15" s="2">
        <v>9500</v>
      </c>
      <c r="G15" s="2">
        <f>SUM('[1]2019 Nets'!$I$14)</f>
        <v>11004.93</v>
      </c>
    </row>
    <row r="16" spans="1:8" x14ac:dyDescent="0.3">
      <c r="A16" s="1" t="s">
        <v>26</v>
      </c>
      <c r="B16" s="1" t="s">
        <v>5</v>
      </c>
      <c r="C16" s="7" t="s">
        <v>9</v>
      </c>
      <c r="D16" s="2">
        <v>2500</v>
      </c>
      <c r="E16" s="2">
        <v>4000</v>
      </c>
      <c r="F16" s="2">
        <v>5000</v>
      </c>
      <c r="G16" s="2">
        <f>SUM('[1]2019 Nets'!$I$15)</f>
        <v>738.37000000000012</v>
      </c>
    </row>
    <row r="17" spans="1:7" x14ac:dyDescent="0.3">
      <c r="A17" s="1" t="s">
        <v>31</v>
      </c>
      <c r="B17" s="1" t="s">
        <v>8</v>
      </c>
      <c r="C17" s="7" t="s">
        <v>8</v>
      </c>
      <c r="D17" s="2">
        <v>2000</v>
      </c>
      <c r="E17" s="2">
        <v>2000</v>
      </c>
      <c r="F17" s="2">
        <v>2500</v>
      </c>
      <c r="G17" s="2">
        <f>SUM('[1]2019 Nets'!$I$16)</f>
        <v>1838.0100000000002</v>
      </c>
    </row>
    <row r="18" spans="1:7" x14ac:dyDescent="0.3">
      <c r="A18" s="1" t="s">
        <v>23</v>
      </c>
      <c r="B18" s="1" t="s">
        <v>8</v>
      </c>
      <c r="C18" s="7" t="s">
        <v>9</v>
      </c>
      <c r="D18" s="2">
        <v>3500</v>
      </c>
      <c r="E18" s="2">
        <v>1000</v>
      </c>
      <c r="F18" s="2">
        <v>1500</v>
      </c>
      <c r="G18" s="2">
        <f>SUM('[1]2019 Nets'!$I$17)</f>
        <v>190</v>
      </c>
    </row>
    <row r="19" spans="1:7" x14ac:dyDescent="0.3">
      <c r="A19" s="1" t="s">
        <v>16</v>
      </c>
      <c r="B19" s="1" t="s">
        <v>8</v>
      </c>
      <c r="C19" s="7" t="s">
        <v>9</v>
      </c>
      <c r="D19" s="2">
        <v>5500</v>
      </c>
      <c r="E19" s="2">
        <v>5500</v>
      </c>
      <c r="F19" s="2">
        <v>6500</v>
      </c>
      <c r="G19" s="2">
        <f>SUM('[1]2019 Nets'!$I$18)</f>
        <v>6046.66</v>
      </c>
    </row>
    <row r="20" spans="1:7" x14ac:dyDescent="0.3">
      <c r="A20" s="1" t="s">
        <v>32</v>
      </c>
      <c r="B20" s="1" t="s">
        <v>9</v>
      </c>
      <c r="C20" s="7" t="s">
        <v>9</v>
      </c>
      <c r="D20" s="2">
        <v>2000</v>
      </c>
      <c r="E20" s="2">
        <v>3000</v>
      </c>
      <c r="F20" s="2">
        <v>4000</v>
      </c>
      <c r="G20" s="2">
        <f>SUM('[1]2019 Nets'!$I$19)</f>
        <v>4116.8</v>
      </c>
    </row>
    <row r="21" spans="1:7" x14ac:dyDescent="0.3">
      <c r="A21" s="1" t="s">
        <v>18</v>
      </c>
      <c r="B21" s="1" t="s">
        <v>9</v>
      </c>
      <c r="C21" s="7" t="s">
        <v>12</v>
      </c>
      <c r="D21" s="2">
        <v>5000</v>
      </c>
      <c r="E21" s="2">
        <v>10500</v>
      </c>
      <c r="F21" s="2">
        <v>12000</v>
      </c>
      <c r="G21" s="2">
        <f>SUM('[1]2019 Nets'!$I$20)</f>
        <v>9729.4700000000012</v>
      </c>
    </row>
    <row r="22" spans="1:7" x14ac:dyDescent="0.3">
      <c r="A22" s="1" t="s">
        <v>17</v>
      </c>
      <c r="B22" s="1" t="s">
        <v>9</v>
      </c>
      <c r="C22" s="7" t="s">
        <v>9</v>
      </c>
      <c r="D22" s="2">
        <v>250</v>
      </c>
      <c r="E22" s="2">
        <v>10500</v>
      </c>
      <c r="F22" s="2">
        <v>12000</v>
      </c>
      <c r="G22" s="2">
        <f>SUM('[1]2019 Nets'!$I$21)</f>
        <v>9261.2199999999993</v>
      </c>
    </row>
    <row r="23" spans="1:7" x14ac:dyDescent="0.3">
      <c r="A23" s="1" t="s">
        <v>15</v>
      </c>
      <c r="B23" s="1" t="s">
        <v>30</v>
      </c>
      <c r="C23" s="7" t="s">
        <v>9</v>
      </c>
      <c r="D23" s="2">
        <v>1500</v>
      </c>
      <c r="E23" s="2">
        <v>9000</v>
      </c>
      <c r="F23" s="2">
        <v>10000</v>
      </c>
      <c r="G23" s="2">
        <f>SUM('[1]2019 Nets'!$I$23)</f>
        <v>5128.17</v>
      </c>
    </row>
    <row r="24" spans="1:7" x14ac:dyDescent="0.3">
      <c r="A24" s="1" t="s">
        <v>25</v>
      </c>
      <c r="B24" s="1" t="s">
        <v>9</v>
      </c>
      <c r="C24" s="7" t="s">
        <v>12</v>
      </c>
      <c r="D24" s="2">
        <v>2500</v>
      </c>
      <c r="E24" s="2">
        <v>5500</v>
      </c>
      <c r="F24" s="2">
        <v>7000</v>
      </c>
      <c r="G24" s="2">
        <f>SUM('[1]2019 Nets'!$I$24)</f>
        <v>9378.880000000001</v>
      </c>
    </row>
    <row r="25" spans="1:7" x14ac:dyDescent="0.3">
      <c r="A25" s="11"/>
      <c r="B25" s="12"/>
      <c r="C25" s="15"/>
      <c r="D25" s="13">
        <f>SUM(D3:D24)</f>
        <v>149750</v>
      </c>
      <c r="E25" s="13">
        <f>SUM(E2:E24)</f>
        <v>196500</v>
      </c>
      <c r="F25" s="13">
        <f>SUM(F2:F24)</f>
        <v>219000</v>
      </c>
      <c r="G25" s="13">
        <f>SUM(G2:G24)</f>
        <v>159067.04999999999</v>
      </c>
    </row>
    <row r="26" spans="1:7" x14ac:dyDescent="0.3">
      <c r="A26" s="16"/>
    </row>
    <row r="27" spans="1:7" x14ac:dyDescent="0.3">
      <c r="A27" s="9" t="s">
        <v>43</v>
      </c>
    </row>
    <row r="30" spans="1:7" s="14" customFormat="1" x14ac:dyDescent="0.3">
      <c r="A30" s="9"/>
      <c r="B30" s="9"/>
      <c r="C30" s="8"/>
      <c r="D30" s="4"/>
      <c r="E30" s="4"/>
      <c r="F30" s="4"/>
      <c r="G30" s="4"/>
    </row>
  </sheetData>
  <pageMargins left="0.7" right="0.7" top="1.5" bottom="0.75" header="0.3" footer="0.3"/>
  <pageSetup scale="79" orientation="portrait" horizontalDpi="4294967293" verticalDpi="4294967293" r:id="rId1"/>
  <headerFooter>
    <oddHeader>&amp;C&amp;G &amp;14Wisconsin Waterfowl Association
            2019 Event Goals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91B5E-0E07-4EDE-8B4D-3797134CFB0C}">
  <sheetPr>
    <pageSetUpPr fitToPage="1"/>
  </sheetPr>
  <dimension ref="A1:D62"/>
  <sheetViews>
    <sheetView tabSelected="1" zoomScaleNormal="100" workbookViewId="0">
      <selection activeCell="C40" sqref="C40"/>
    </sheetView>
  </sheetViews>
  <sheetFormatPr defaultColWidth="15.6640625" defaultRowHeight="14.4" x14ac:dyDescent="0.3"/>
  <cols>
    <col min="1" max="1" width="44.33203125" style="9" customWidth="1"/>
    <col min="2" max="2" width="17.33203125" style="4" customWidth="1"/>
    <col min="3" max="3" width="22" style="4" customWidth="1"/>
    <col min="4" max="4" width="58.6640625" style="8" customWidth="1"/>
    <col min="5" max="16384" width="15.6640625" style="8"/>
  </cols>
  <sheetData>
    <row r="1" spans="1:4" x14ac:dyDescent="0.3">
      <c r="A1" s="12" t="s">
        <v>80</v>
      </c>
    </row>
    <row r="3" spans="1:4" s="26" customFormat="1" x14ac:dyDescent="0.3">
      <c r="A3" s="22" t="s">
        <v>0</v>
      </c>
      <c r="B3" s="24" t="s">
        <v>65</v>
      </c>
      <c r="C3" s="24" t="s">
        <v>66</v>
      </c>
      <c r="D3" s="23" t="s">
        <v>62</v>
      </c>
    </row>
    <row r="4" spans="1:4" s="35" customFormat="1" x14ac:dyDescent="0.3">
      <c r="A4" s="34" t="s">
        <v>77</v>
      </c>
      <c r="B4" s="36">
        <v>0</v>
      </c>
      <c r="C4" s="36">
        <f>SUM('[2]2022 Nets'!$I$2)</f>
        <v>438.39</v>
      </c>
      <c r="D4" s="30"/>
    </row>
    <row r="5" spans="1:4" x14ac:dyDescent="0.3">
      <c r="A5" s="30" t="s">
        <v>13</v>
      </c>
      <c r="B5" s="32">
        <v>16400</v>
      </c>
      <c r="C5" s="2">
        <f>SUM('[2]2022 Nets'!$I$4)</f>
        <v>25595.22</v>
      </c>
      <c r="D5" s="7"/>
    </row>
    <row r="6" spans="1:4" x14ac:dyDescent="0.3">
      <c r="A6" s="30" t="s">
        <v>67</v>
      </c>
      <c r="B6" s="32">
        <v>500</v>
      </c>
      <c r="C6" s="2">
        <f>SUM('[2]2022 Nets'!$I$3)</f>
        <v>175</v>
      </c>
      <c r="D6" s="7"/>
    </row>
    <row r="7" spans="1:4" x14ac:dyDescent="0.3">
      <c r="A7" s="7" t="s">
        <v>3</v>
      </c>
      <c r="B7" s="33">
        <v>27000</v>
      </c>
      <c r="C7" s="2">
        <f>SUM('[2]2022 Nets'!$I$8)</f>
        <v>37756.009999999995</v>
      </c>
      <c r="D7" s="7"/>
    </row>
    <row r="8" spans="1:4" x14ac:dyDescent="0.3">
      <c r="A8" s="7" t="s">
        <v>68</v>
      </c>
      <c r="B8" s="33">
        <v>0</v>
      </c>
      <c r="C8" s="2">
        <v>2330.4699999999998</v>
      </c>
      <c r="D8" s="7" t="s">
        <v>87</v>
      </c>
    </row>
    <row r="9" spans="1:4" x14ac:dyDescent="0.3">
      <c r="A9" s="7" t="s">
        <v>69</v>
      </c>
      <c r="B9" s="33">
        <v>24000</v>
      </c>
      <c r="C9" s="2">
        <f>SUM('[2]2022 Nets'!$I$10)</f>
        <v>27837.35</v>
      </c>
      <c r="D9" s="7"/>
    </row>
    <row r="10" spans="1:4" x14ac:dyDescent="0.3">
      <c r="A10" s="7" t="s">
        <v>58</v>
      </c>
      <c r="B10" s="33">
        <v>3000</v>
      </c>
      <c r="C10" s="2">
        <f>SUM('[2]2022 Nets'!$I$7)</f>
        <v>2673.08</v>
      </c>
      <c r="D10" s="7" t="s">
        <v>86</v>
      </c>
    </row>
    <row r="11" spans="1:4" x14ac:dyDescent="0.3">
      <c r="A11" s="7" t="s">
        <v>78</v>
      </c>
      <c r="B11" s="33">
        <v>0</v>
      </c>
      <c r="C11" s="2">
        <f>SUM('[2]2022 Nets'!$I$12)</f>
        <v>420</v>
      </c>
      <c r="D11" s="7"/>
    </row>
    <row r="12" spans="1:4" x14ac:dyDescent="0.3">
      <c r="A12" s="7" t="s">
        <v>63</v>
      </c>
      <c r="B12" s="33">
        <v>7000</v>
      </c>
      <c r="C12" s="2">
        <f>SUM('[2]2022 Nets'!$I$13)</f>
        <v>5708.88</v>
      </c>
      <c r="D12" s="7"/>
    </row>
    <row r="13" spans="1:4" x14ac:dyDescent="0.3">
      <c r="A13" s="7" t="s">
        <v>59</v>
      </c>
      <c r="B13" s="33">
        <v>3000</v>
      </c>
      <c r="C13" s="2">
        <f>SUM('[2]2022 Nets'!$I$14)</f>
        <v>3889.16</v>
      </c>
      <c r="D13" s="7"/>
    </row>
    <row r="14" spans="1:4" x14ac:dyDescent="0.3">
      <c r="A14" s="7" t="s">
        <v>20</v>
      </c>
      <c r="B14" s="33">
        <v>8500</v>
      </c>
      <c r="C14" s="2">
        <f>SUM('[2]2022 Nets'!$I$15)</f>
        <v>9208.48</v>
      </c>
      <c r="D14" s="7"/>
    </row>
    <row r="15" spans="1:4" x14ac:dyDescent="0.3">
      <c r="A15" s="7" t="s">
        <v>64</v>
      </c>
      <c r="B15" s="33">
        <v>5000</v>
      </c>
      <c r="C15" s="2"/>
      <c r="D15" s="7"/>
    </row>
    <row r="16" spans="1:4" x14ac:dyDescent="0.3">
      <c r="A16" s="7" t="s">
        <v>83</v>
      </c>
      <c r="B16" s="33">
        <v>0</v>
      </c>
      <c r="C16" s="2">
        <f>SUM('[2]2022 Nets'!$I$20)</f>
        <v>627</v>
      </c>
      <c r="D16" s="7"/>
    </row>
    <row r="17" spans="1:4" x14ac:dyDescent="0.3">
      <c r="A17" s="7" t="s">
        <v>84</v>
      </c>
      <c r="B17" s="33">
        <v>0</v>
      </c>
      <c r="C17" s="2">
        <f>SUM('[2]2022 Nets'!$I$19)</f>
        <v>670</v>
      </c>
      <c r="D17" s="7"/>
    </row>
    <row r="18" spans="1:4" x14ac:dyDescent="0.3">
      <c r="A18" s="7" t="s">
        <v>22</v>
      </c>
      <c r="B18" s="33">
        <v>4600</v>
      </c>
      <c r="C18" s="2"/>
      <c r="D18" s="7"/>
    </row>
    <row r="19" spans="1:4" x14ac:dyDescent="0.3">
      <c r="A19" s="7" t="s">
        <v>29</v>
      </c>
      <c r="B19" s="33">
        <v>4000</v>
      </c>
      <c r="C19" s="2">
        <f>SUM('[2]2022 Nets'!$I$23)</f>
        <v>5571.81</v>
      </c>
      <c r="D19" s="7"/>
    </row>
    <row r="20" spans="1:4" x14ac:dyDescent="0.3">
      <c r="A20" s="7" t="s">
        <v>21</v>
      </c>
      <c r="B20" s="33">
        <v>9100</v>
      </c>
      <c r="C20" s="2"/>
      <c r="D20" s="7"/>
    </row>
    <row r="21" spans="1:4" x14ac:dyDescent="0.3">
      <c r="A21" s="7" t="s">
        <v>31</v>
      </c>
      <c r="B21" s="33">
        <v>500</v>
      </c>
      <c r="C21" s="2"/>
      <c r="D21" s="7"/>
    </row>
    <row r="22" spans="1:4" x14ac:dyDescent="0.3">
      <c r="A22" s="7" t="s">
        <v>23</v>
      </c>
      <c r="B22" s="33">
        <v>250</v>
      </c>
      <c r="C22" s="2"/>
      <c r="D22" s="7"/>
    </row>
    <row r="23" spans="1:4" x14ac:dyDescent="0.3">
      <c r="A23" s="7" t="s">
        <v>16</v>
      </c>
      <c r="B23" s="33">
        <v>5000</v>
      </c>
      <c r="C23" s="2"/>
      <c r="D23" s="7"/>
    </row>
    <row r="24" spans="1:4" x14ac:dyDescent="0.3">
      <c r="A24" s="7" t="s">
        <v>41</v>
      </c>
      <c r="B24" s="33">
        <v>4000</v>
      </c>
      <c r="C24" s="2"/>
      <c r="D24" s="7"/>
    </row>
    <row r="25" spans="1:4" x14ac:dyDescent="0.3">
      <c r="A25" s="7" t="s">
        <v>18</v>
      </c>
      <c r="B25" s="33">
        <v>11700</v>
      </c>
      <c r="C25" s="2"/>
      <c r="D25" s="7"/>
    </row>
    <row r="26" spans="1:4" x14ac:dyDescent="0.3">
      <c r="A26" s="7" t="s">
        <v>17</v>
      </c>
      <c r="B26" s="33">
        <v>11500</v>
      </c>
      <c r="C26" s="2"/>
      <c r="D26" s="7"/>
    </row>
    <row r="27" spans="1:4" x14ac:dyDescent="0.3">
      <c r="A27" s="7" t="s">
        <v>60</v>
      </c>
      <c r="B27" s="33">
        <v>1500</v>
      </c>
      <c r="C27" s="2"/>
      <c r="D27" s="7"/>
    </row>
    <row r="28" spans="1:4" x14ac:dyDescent="0.3">
      <c r="A28" s="7" t="s">
        <v>70</v>
      </c>
      <c r="B28" s="33">
        <v>1500</v>
      </c>
      <c r="C28" s="2"/>
      <c r="D28" s="7"/>
    </row>
    <row r="29" spans="1:4" x14ac:dyDescent="0.3">
      <c r="A29" s="7" t="s">
        <v>71</v>
      </c>
      <c r="B29" s="33">
        <v>0</v>
      </c>
      <c r="C29" s="2"/>
      <c r="D29" s="7"/>
    </row>
    <row r="30" spans="1:4" x14ac:dyDescent="0.3">
      <c r="A30" s="7" t="s">
        <v>15</v>
      </c>
      <c r="B30" s="33">
        <v>5000</v>
      </c>
      <c r="C30" s="2"/>
      <c r="D30" s="7"/>
    </row>
    <row r="31" spans="1:4" x14ac:dyDescent="0.3">
      <c r="A31" s="7" t="s">
        <v>25</v>
      </c>
      <c r="B31" s="33">
        <v>8000</v>
      </c>
      <c r="C31" s="2"/>
      <c r="D31" s="7"/>
    </row>
    <row r="32" spans="1:4" s="15" customFormat="1" x14ac:dyDescent="0.3">
      <c r="A32" s="27" t="s">
        <v>52</v>
      </c>
      <c r="B32" s="13">
        <f>SUM(B5:B31)</f>
        <v>161050</v>
      </c>
      <c r="C32" s="13">
        <f>SUM(C4:C31)</f>
        <v>122900.85</v>
      </c>
    </row>
    <row r="33" spans="1:4" s="15" customFormat="1" x14ac:dyDescent="0.3">
      <c r="A33" s="27"/>
      <c r="B33" s="13"/>
      <c r="C33" s="13"/>
    </row>
    <row r="34" spans="1:4" s="15" customFormat="1" x14ac:dyDescent="0.3">
      <c r="A34" s="27" t="s">
        <v>54</v>
      </c>
      <c r="B34" s="13" t="s">
        <v>55</v>
      </c>
      <c r="C34" s="13" t="s">
        <v>56</v>
      </c>
    </row>
    <row r="35" spans="1:4" x14ac:dyDescent="0.3">
      <c r="A35" s="29" t="s">
        <v>82</v>
      </c>
      <c r="B35" s="31">
        <v>1500</v>
      </c>
      <c r="C35" s="2">
        <f>SUM('[2]2022 Nets'!$I$5)</f>
        <v>1466.46</v>
      </c>
      <c r="D35" s="7"/>
    </row>
    <row r="36" spans="1:4" x14ac:dyDescent="0.3">
      <c r="A36" s="29" t="s">
        <v>76</v>
      </c>
      <c r="B36" s="31">
        <v>0</v>
      </c>
      <c r="C36" s="2">
        <f>SUM('[2]2022 Nets'!$I$6)</f>
        <v>1119.2</v>
      </c>
      <c r="D36" s="7"/>
    </row>
    <row r="37" spans="1:4" x14ac:dyDescent="0.3">
      <c r="A37" s="7" t="s">
        <v>79</v>
      </c>
      <c r="B37" s="31">
        <v>1500</v>
      </c>
      <c r="C37" s="2">
        <f>SUM('[2]2022 Nets'!$I$16)</f>
        <v>1521.68</v>
      </c>
      <c r="D37" s="7"/>
    </row>
    <row r="38" spans="1:4" x14ac:dyDescent="0.3">
      <c r="A38" s="7" t="s">
        <v>81</v>
      </c>
      <c r="B38" s="31">
        <v>1500</v>
      </c>
      <c r="C38" s="2">
        <f>SUM('[2]2022 Nets'!$I$21)</f>
        <v>2177.4</v>
      </c>
      <c r="D38" s="7"/>
    </row>
    <row r="39" spans="1:4" x14ac:dyDescent="0.3">
      <c r="A39" s="7" t="s">
        <v>85</v>
      </c>
      <c r="B39" s="31">
        <v>0</v>
      </c>
      <c r="C39" s="2">
        <f>SUM('[2]2022 Nets'!$I$18)</f>
        <v>1136.8800000000001</v>
      </c>
      <c r="D39" s="7"/>
    </row>
    <row r="40" spans="1:4" x14ac:dyDescent="0.3">
      <c r="A40" s="7" t="s">
        <v>72</v>
      </c>
      <c r="B40" s="31">
        <v>1500</v>
      </c>
      <c r="C40" s="2"/>
      <c r="D40" s="7"/>
    </row>
    <row r="41" spans="1:4" x14ac:dyDescent="0.3">
      <c r="A41" s="7" t="s">
        <v>73</v>
      </c>
      <c r="B41" s="31">
        <v>1500</v>
      </c>
      <c r="C41" s="2"/>
      <c r="D41" s="7"/>
    </row>
    <row r="42" spans="1:4" x14ac:dyDescent="0.3">
      <c r="A42" s="7" t="s">
        <v>48</v>
      </c>
      <c r="B42" s="31">
        <v>8000</v>
      </c>
      <c r="C42" s="2"/>
      <c r="D42" s="7"/>
    </row>
    <row r="43" spans="1:4" x14ac:dyDescent="0.3">
      <c r="A43" s="7" t="s">
        <v>74</v>
      </c>
      <c r="B43" s="31">
        <v>1500</v>
      </c>
      <c r="C43" s="2"/>
      <c r="D43" s="7"/>
    </row>
    <row r="44" spans="1:4" x14ac:dyDescent="0.3">
      <c r="A44" s="7" t="s">
        <v>75</v>
      </c>
      <c r="B44" s="31">
        <v>1500</v>
      </c>
      <c r="C44" s="2"/>
      <c r="D44" s="7"/>
    </row>
    <row r="45" spans="1:4" x14ac:dyDescent="0.3">
      <c r="A45" s="7" t="s">
        <v>61</v>
      </c>
      <c r="B45" s="2">
        <v>20000</v>
      </c>
      <c r="C45" s="2"/>
      <c r="D45" s="7"/>
    </row>
    <row r="46" spans="1:4" x14ac:dyDescent="0.3">
      <c r="A46" s="27" t="s">
        <v>57</v>
      </c>
      <c r="B46" s="28">
        <f>SUM(B35:B45)</f>
        <v>38500</v>
      </c>
      <c r="C46" s="28">
        <f>SUM(C35:C45)</f>
        <v>7421.62</v>
      </c>
    </row>
    <row r="47" spans="1:4" x14ac:dyDescent="0.3">
      <c r="A47" s="27"/>
      <c r="B47" s="28"/>
      <c r="C47" s="28"/>
    </row>
    <row r="48" spans="1:4" x14ac:dyDescent="0.3">
      <c r="A48" s="12" t="s">
        <v>53</v>
      </c>
      <c r="B48" s="13">
        <f>SUM(B32+B46)</f>
        <v>199550</v>
      </c>
      <c r="C48" s="13">
        <f>SUM(C32+C46)</f>
        <v>130322.47</v>
      </c>
    </row>
    <row r="62" spans="1:4" s="15" customFormat="1" x14ac:dyDescent="0.3">
      <c r="A62" s="9"/>
      <c r="B62" s="4"/>
      <c r="C62" s="4"/>
      <c r="D62" s="8"/>
    </row>
  </sheetData>
  <pageMargins left="0.7" right="0.7" top="0.75" bottom="0.75" header="0.3" footer="0.3"/>
  <pageSetup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Budgeted Event Income</vt:lpstr>
      <vt:lpstr>Event Goals, Super Goals</vt:lpstr>
      <vt:lpstr>Budget vs Actual</vt:lpstr>
      <vt:lpstr>'Budget vs Actual'!Print_Area</vt:lpstr>
      <vt:lpstr>'Budgeted Event Income'!Print_Area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Owner</cp:lastModifiedBy>
  <cp:lastPrinted>2021-06-09T14:17:45Z</cp:lastPrinted>
  <dcterms:created xsi:type="dcterms:W3CDTF">2011-11-18T20:11:02Z</dcterms:created>
  <dcterms:modified xsi:type="dcterms:W3CDTF">2022-08-05T18:29:32Z</dcterms:modified>
</cp:coreProperties>
</file>