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11-2022\"/>
    </mc:Choice>
  </mc:AlternateContent>
  <xr:revisionPtr revIDLastSave="0" documentId="13_ncr:1_{0AE75AC0-1B34-4236-829E-A766EE6D3F3E}" xr6:coauthVersionLast="47" xr6:coauthVersionMax="47" xr10:uidLastSave="{00000000-0000-0000-0000-000000000000}"/>
  <bookViews>
    <workbookView xWindow="-48" yWindow="96" windowWidth="10620" windowHeight="11424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5" i="1" l="1"/>
  <c r="F68" i="1" l="1"/>
  <c r="G53" i="1" l="1"/>
  <c r="G15" i="1"/>
  <c r="F45" i="1" l="1"/>
  <c r="F27" i="1"/>
  <c r="F18" i="1"/>
  <c r="C53" i="1"/>
  <c r="C15" i="1"/>
  <c r="F69" i="1" l="1"/>
  <c r="F29" i="1"/>
  <c r="F72" i="1" l="1"/>
  <c r="A45" i="1"/>
  <c r="A55" i="1" l="1"/>
  <c r="C21" i="1" l="1"/>
  <c r="C23" i="1" l="1"/>
  <c r="C22" i="1"/>
  <c r="E45" i="1" l="1"/>
  <c r="B18" i="1" l="1"/>
  <c r="B55" i="1"/>
  <c r="E55" i="1" l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E69" i="1"/>
  <c r="E29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Bash on Bass Bay, State Shoot, West Allis banquet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>'23 calendar sales, $285 wood duck box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 Marv Tibbitts memorials, $490 PlannedGiving postcard donation, $125 interest, AmazonSmile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bag embroidery,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ood duck box lumber, $250 
WCHF renenwal, $180 WWF renewal, $150 BBB, $200 mem gift shipping,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Wisc. Wetlands conference,$489.80 Planned Giving postcards,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<sst xmlns="http://schemas.openxmlformats.org/spreadsheetml/2006/main" count="64" uniqueCount="50">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</sst>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6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Fill="1" applyBorder="1"/>
    <xf numFmtId="3" fontId="4" fillId="0" borderId="2" xfId="1" applyNumberFormat="1" applyFont="1" applyFill="1" applyBorder="1"/>
    <xf numFmtId="3" fontId="5" fillId="0" borderId="1" xfId="1" applyNumberFormat="1" applyFont="1" applyFill="1" applyBorder="1"/>
    <xf numFmtId="3" fontId="5" fillId="0" borderId="2" xfId="1" applyNumberFormat="1" applyFont="1" applyFill="1" applyBorder="1"/>
    <xf numFmtId="166" fontId="4" fillId="0" borderId="2" xfId="1" applyNumberFormat="1" applyFont="1" applyFill="1" applyBorder="1"/>
    <xf numFmtId="167" fontId="6" fillId="0" borderId="2" xfId="2" applyNumberFormat="1" applyFont="1" applyFill="1" applyBorder="1"/>
    <xf numFmtId="3" fontId="7" fillId="0" borderId="2" xfId="1" applyNumberFormat="1" applyFont="1" applyFill="1" applyBorder="1"/>
    <xf numFmtId="3" fontId="5" fillId="0" borderId="3" xfId="0" applyNumberFormat="1" applyFont="1" applyFill="1" applyBorder="1"/>
    <xf numFmtId="0" fontId="0" fillId="0" borderId="0" xfId="0" applyFill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zoomScale="76" zoomScaleNormal="85" workbookViewId="0">
      <selection activeCell="E73" sqref="E73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5" width="12.6640625" style="48" customWidth="1"/>
    <col min="6" max="7" width="12.6640625" customWidth="1"/>
    <col min="10" max="10" width="10.5546875" bestFit="1" customWidth="1"/>
  </cols>
  <sheetData>
    <row r="1" spans="1:12" x14ac:dyDescent="0.3">
      <c r="A1" s="54" t="s">
        <v>0</v>
      </c>
      <c r="B1" s="54"/>
      <c r="C1" s="54"/>
      <c r="D1" s="54"/>
      <c r="E1" s="54"/>
      <c r="F1" s="54"/>
      <c r="G1" s="54"/>
    </row>
    <row r="2" spans="1:12" x14ac:dyDescent="0.3">
      <c r="A2" s="54" t="s">
        <v>1</v>
      </c>
      <c r="B2" s="54"/>
      <c r="C2" s="54"/>
      <c r="D2" s="54"/>
      <c r="E2" s="54"/>
      <c r="F2" s="54"/>
      <c r="G2" s="54"/>
    </row>
    <row r="3" spans="1:12" x14ac:dyDescent="0.3">
      <c r="A3" s="55">
        <v>44895</v>
      </c>
      <c r="B3" s="55"/>
      <c r="C3" s="55"/>
      <c r="D3" s="55"/>
      <c r="E3" s="55"/>
      <c r="F3" s="55"/>
      <c r="G3" s="55"/>
    </row>
    <row r="6" spans="1:12" x14ac:dyDescent="0.3">
      <c r="A6" s="50" t="s">
        <v>2</v>
      </c>
      <c r="B6" s="51"/>
      <c r="C6" s="52"/>
      <c r="D6" s="10">
        <v>44895</v>
      </c>
      <c r="E6" s="53" t="s">
        <v>3</v>
      </c>
      <c r="F6" s="51"/>
      <c r="G6" s="52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9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55584</v>
      </c>
      <c r="B9" s="16">
        <v>28750</v>
      </c>
      <c r="C9" s="17">
        <f>A9-B9</f>
        <v>26834</v>
      </c>
      <c r="D9" s="18" t="s">
        <v>15</v>
      </c>
      <c r="E9" s="41">
        <v>386661</v>
      </c>
      <c r="F9" s="16">
        <v>392625</v>
      </c>
      <c r="G9" s="17">
        <f t="shared" ref="G9:G16" si="0">E9-F9</f>
        <v>-5964</v>
      </c>
      <c r="H9" s="19"/>
    </row>
    <row r="10" spans="1:12" x14ac:dyDescent="0.3">
      <c r="A10" s="3">
        <v>12491.17</v>
      </c>
      <c r="B10" s="16">
        <v>14500</v>
      </c>
      <c r="C10" s="17">
        <f>A10-B10</f>
        <v>-2008.83</v>
      </c>
      <c r="D10" s="18" t="s">
        <v>16</v>
      </c>
      <c r="E10" s="41">
        <v>37589</v>
      </c>
      <c r="F10" s="16">
        <v>36895</v>
      </c>
      <c r="G10" s="17">
        <f t="shared" si="0"/>
        <v>694</v>
      </c>
      <c r="H10" s="19"/>
    </row>
    <row r="11" spans="1:12" x14ac:dyDescent="0.3">
      <c r="A11" s="3">
        <v>1535</v>
      </c>
      <c r="B11" s="16">
        <v>1000</v>
      </c>
      <c r="C11" s="17">
        <f t="shared" ref="C11:C16" si="1">A11-B11</f>
        <v>535</v>
      </c>
      <c r="D11" s="18" t="s">
        <v>44</v>
      </c>
      <c r="E11" s="41">
        <v>18500</v>
      </c>
      <c r="F11" s="16">
        <v>12200</v>
      </c>
      <c r="G11" s="17">
        <f t="shared" si="0"/>
        <v>6300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41">
        <v>1000</v>
      </c>
      <c r="F12" s="16">
        <v>1000</v>
      </c>
      <c r="G12" s="17">
        <f t="shared" si="0"/>
        <v>0</v>
      </c>
      <c r="H12" s="19"/>
      <c r="L12" s="19"/>
    </row>
    <row r="13" spans="1:12" x14ac:dyDescent="0.3">
      <c r="A13" s="3">
        <v>3680</v>
      </c>
      <c r="B13" s="16">
        <v>4896</v>
      </c>
      <c r="C13" s="17">
        <f t="shared" si="1"/>
        <v>-1216</v>
      </c>
      <c r="D13" s="18" t="s">
        <v>18</v>
      </c>
      <c r="E13" s="41">
        <v>44217</v>
      </c>
      <c r="F13" s="16">
        <v>53856</v>
      </c>
      <c r="G13" s="17">
        <f t="shared" si="0"/>
        <v>-9639</v>
      </c>
      <c r="H13" s="19"/>
    </row>
    <row r="14" spans="1:12" x14ac:dyDescent="0.3">
      <c r="A14" s="3">
        <v>6500</v>
      </c>
      <c r="B14" s="16">
        <v>18000</v>
      </c>
      <c r="C14" s="17">
        <f t="shared" si="1"/>
        <v>-11500</v>
      </c>
      <c r="D14" s="18" t="s">
        <v>19</v>
      </c>
      <c r="E14" s="41">
        <v>141984</v>
      </c>
      <c r="F14" s="16">
        <v>170470</v>
      </c>
      <c r="G14" s="17">
        <f t="shared" si="0"/>
        <v>-28486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41">
        <v>53111</v>
      </c>
      <c r="F15" s="16">
        <v>34200</v>
      </c>
      <c r="G15" s="17">
        <f t="shared" si="0"/>
        <v>18911</v>
      </c>
      <c r="H15" s="19"/>
    </row>
    <row r="16" spans="1:12" x14ac:dyDescent="0.3">
      <c r="A16" s="3">
        <v>1196.71</v>
      </c>
      <c r="B16" s="16">
        <v>1500</v>
      </c>
      <c r="C16" s="17">
        <f t="shared" si="1"/>
        <v>-303.28999999999996</v>
      </c>
      <c r="D16" s="20" t="s">
        <v>12</v>
      </c>
      <c r="E16" s="41">
        <v>29694</v>
      </c>
      <c r="F16" s="16">
        <v>6200</v>
      </c>
      <c r="G16" s="17">
        <f t="shared" si="0"/>
        <v>23494</v>
      </c>
      <c r="H16" s="19"/>
    </row>
    <row r="17" spans="1:10" x14ac:dyDescent="0.3">
      <c r="A17" s="3"/>
      <c r="B17" s="16"/>
      <c r="C17" s="17"/>
      <c r="D17" s="20"/>
      <c r="E17" s="41"/>
      <c r="F17" s="16"/>
      <c r="G17" s="17"/>
      <c r="H17" s="19"/>
    </row>
    <row r="18" spans="1:10" x14ac:dyDescent="0.3">
      <c r="A18" s="4">
        <f>SUM(A9:A17)</f>
        <v>80986.880000000005</v>
      </c>
      <c r="B18" s="21">
        <f>SUM(B9:B17)</f>
        <v>68646</v>
      </c>
      <c r="C18" s="22">
        <f>SUM(C9:C17)</f>
        <v>12340.879999999997</v>
      </c>
      <c r="D18" s="23" t="s">
        <v>8</v>
      </c>
      <c r="E18" s="42">
        <v>712756</v>
      </c>
      <c r="F18" s="21">
        <f>SUM(F9:F17)</f>
        <v>707446</v>
      </c>
      <c r="G18" s="22">
        <f>SUM(G9:G17)</f>
        <v>5310</v>
      </c>
      <c r="H18" s="19"/>
    </row>
    <row r="19" spans="1:10" x14ac:dyDescent="0.3">
      <c r="A19" s="5"/>
      <c r="B19" s="24"/>
      <c r="C19" s="25"/>
      <c r="D19" s="26"/>
      <c r="E19" s="43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44"/>
      <c r="F20" s="16"/>
      <c r="G20" s="28"/>
      <c r="H20" s="19"/>
    </row>
    <row r="21" spans="1:10" x14ac:dyDescent="0.3">
      <c r="A21" s="3">
        <v>33966.69</v>
      </c>
      <c r="B21" s="16">
        <v>17250</v>
      </c>
      <c r="C21" s="17">
        <f>SUM(A21-B21)</f>
        <v>16716.690000000002</v>
      </c>
      <c r="D21" s="18" t="s">
        <v>20</v>
      </c>
      <c r="E21" s="41">
        <v>194920</v>
      </c>
      <c r="F21" s="16">
        <v>235575</v>
      </c>
      <c r="G21" s="17">
        <f>SUM(E21-F21)</f>
        <v>-40655</v>
      </c>
      <c r="H21" s="19"/>
      <c r="J21" s="16"/>
    </row>
    <row r="22" spans="1:10" x14ac:dyDescent="0.3">
      <c r="A22" s="3">
        <v>8218.64</v>
      </c>
      <c r="B22" s="16">
        <v>4300</v>
      </c>
      <c r="C22" s="17">
        <f>SUM(A22-B22)</f>
        <v>3918.6399999999994</v>
      </c>
      <c r="D22" s="18" t="s">
        <v>21</v>
      </c>
      <c r="E22" s="41">
        <v>17593</v>
      </c>
      <c r="F22" s="16">
        <v>14100</v>
      </c>
      <c r="G22" s="17">
        <f>SUM(E22-F22)</f>
        <v>3493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 s="41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41"/>
      <c r="F24" s="16"/>
      <c r="G24" s="17"/>
      <c r="H24" s="19"/>
    </row>
    <row r="25" spans="1:10" x14ac:dyDescent="0.3">
      <c r="A25" s="3"/>
      <c r="B25" s="16"/>
      <c r="C25" s="17"/>
      <c r="D25" s="13"/>
      <c r="E25" s="41"/>
      <c r="F25" s="16"/>
      <c r="G25" s="17"/>
      <c r="H25" s="19"/>
    </row>
    <row r="26" spans="1:10" x14ac:dyDescent="0.3">
      <c r="A26" s="3"/>
      <c r="B26" s="16"/>
      <c r="C26" s="29"/>
      <c r="D26" s="13"/>
      <c r="E26" s="41"/>
      <c r="F26" s="16"/>
      <c r="G26" s="17"/>
      <c r="H26" s="19"/>
    </row>
    <row r="27" spans="1:10" x14ac:dyDescent="0.3">
      <c r="A27" s="4">
        <f>SUM(A20:A26)</f>
        <v>42185.33</v>
      </c>
      <c r="B27" s="21">
        <f>SUM(B20:B26)</f>
        <v>21550</v>
      </c>
      <c r="C27" s="22">
        <f>SUM(C21:C26)</f>
        <v>20635.330000000002</v>
      </c>
      <c r="D27" s="23" t="s">
        <v>11</v>
      </c>
      <c r="E27" s="42">
        <v>212514</v>
      </c>
      <c r="F27" s="21">
        <f>SUM(F20:F26)</f>
        <v>249675</v>
      </c>
      <c r="G27" s="22">
        <f>SUM(G21:G26)</f>
        <v>-37162</v>
      </c>
      <c r="H27" s="19"/>
    </row>
    <row r="28" spans="1:10" x14ac:dyDescent="0.3">
      <c r="A28" s="7"/>
      <c r="B28" s="30"/>
      <c r="C28" s="31"/>
      <c r="D28" s="26"/>
      <c r="E28" s="45"/>
      <c r="F28" s="30"/>
      <c r="G28" s="31"/>
      <c r="H28" s="19"/>
    </row>
    <row r="29" spans="1:10" x14ac:dyDescent="0.3">
      <c r="A29" s="4">
        <f>A18-A27</f>
        <v>38801.550000000003</v>
      </c>
      <c r="B29" s="21">
        <f>B18-B27</f>
        <v>47096</v>
      </c>
      <c r="C29" s="22">
        <f>C18-C27</f>
        <v>-8294.4500000000044</v>
      </c>
      <c r="D29" s="23" t="s">
        <v>22</v>
      </c>
      <c r="E29" s="42">
        <f>E18-E27</f>
        <v>500242</v>
      </c>
      <c r="F29" s="21">
        <f>F18-F27</f>
        <v>457771</v>
      </c>
      <c r="G29" s="22">
        <f>G18-G27</f>
        <v>42472</v>
      </c>
      <c r="H29" s="19"/>
    </row>
    <row r="30" spans="1:10" x14ac:dyDescent="0.3">
      <c r="A30" s="7"/>
      <c r="B30" s="30"/>
      <c r="C30" s="31"/>
      <c r="D30" s="20"/>
      <c r="E30" s="45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44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41"/>
      <c r="F32" s="16"/>
      <c r="G32" s="17"/>
      <c r="H32" s="19"/>
    </row>
    <row r="33" spans="1:8" x14ac:dyDescent="0.3">
      <c r="A33" s="3">
        <v>3604.56</v>
      </c>
      <c r="B33" s="16">
        <v>4960</v>
      </c>
      <c r="C33" s="17">
        <f>SUM(A33-B33)</f>
        <v>-1355.44</v>
      </c>
      <c r="D33" s="20" t="s">
        <v>28</v>
      </c>
      <c r="E33" s="41">
        <v>48128</v>
      </c>
      <c r="F33" s="16">
        <v>52253</v>
      </c>
      <c r="G33" s="17">
        <f>SUM(E33-F33)</f>
        <v>-4125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41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0</v>
      </c>
      <c r="B35" s="16">
        <v>250</v>
      </c>
      <c r="C35" s="17">
        <f t="shared" si="2"/>
        <v>-250</v>
      </c>
      <c r="D35" s="20" t="s">
        <v>25</v>
      </c>
      <c r="E35" s="41">
        <v>1935</v>
      </c>
      <c r="F35" s="16">
        <v>3020</v>
      </c>
      <c r="G35" s="17">
        <f t="shared" si="3"/>
        <v>-1085</v>
      </c>
      <c r="H35" s="19"/>
    </row>
    <row r="36" spans="1:8" x14ac:dyDescent="0.3">
      <c r="A36" s="3">
        <v>75.09</v>
      </c>
      <c r="B36" s="16">
        <v>120</v>
      </c>
      <c r="C36" s="17">
        <f t="shared" si="2"/>
        <v>-44.91</v>
      </c>
      <c r="D36" s="20" t="s">
        <v>26</v>
      </c>
      <c r="E36" s="41">
        <v>1254</v>
      </c>
      <c r="F36" s="16">
        <v>1270</v>
      </c>
      <c r="G36" s="17">
        <f t="shared" si="3"/>
        <v>-16</v>
      </c>
      <c r="H36" s="19"/>
    </row>
    <row r="37" spans="1:8" x14ac:dyDescent="0.3">
      <c r="A37" s="3">
        <v>1142.07</v>
      </c>
      <c r="B37" s="16">
        <v>1000</v>
      </c>
      <c r="C37" s="17">
        <f>SUM(A37-B37)</f>
        <v>142.06999999999994</v>
      </c>
      <c r="D37" s="20" t="s">
        <v>29</v>
      </c>
      <c r="E37" s="41">
        <v>16323</v>
      </c>
      <c r="F37" s="16">
        <v>15500</v>
      </c>
      <c r="G37" s="17">
        <f t="shared" si="3"/>
        <v>823</v>
      </c>
      <c r="H37" s="19"/>
    </row>
    <row r="38" spans="1:8" x14ac:dyDescent="0.3">
      <c r="A38" s="3">
        <v>33.340000000000003</v>
      </c>
      <c r="B38" s="16">
        <v>100</v>
      </c>
      <c r="C38" s="17">
        <f t="shared" si="2"/>
        <v>-66.66</v>
      </c>
      <c r="D38" s="20" t="s">
        <v>42</v>
      </c>
      <c r="E38" s="41">
        <v>869</v>
      </c>
      <c r="F38" s="16">
        <v>915</v>
      </c>
      <c r="G38" s="17">
        <f t="shared" si="3"/>
        <v>-46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41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41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41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41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374</v>
      </c>
      <c r="B43" s="16">
        <v>350</v>
      </c>
      <c r="C43" s="17">
        <f t="shared" si="2"/>
        <v>24</v>
      </c>
      <c r="D43" s="20" t="s">
        <v>37</v>
      </c>
      <c r="E43" s="41">
        <v>4215</v>
      </c>
      <c r="F43" s="16">
        <v>4080</v>
      </c>
      <c r="G43" s="17">
        <f t="shared" si="3"/>
        <v>135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46">
        <v>91</v>
      </c>
      <c r="F44" s="34">
        <v>0</v>
      </c>
      <c r="G44" s="35">
        <f t="shared" si="3"/>
        <v>91</v>
      </c>
      <c r="H44" s="19"/>
    </row>
    <row r="45" spans="1:8" x14ac:dyDescent="0.3">
      <c r="A45" s="3">
        <f>SUM(A33:A44)</f>
        <v>5229.0600000000004</v>
      </c>
      <c r="B45" s="16">
        <f>SUM(B33:B44)</f>
        <v>6780</v>
      </c>
      <c r="C45" s="17">
        <f>SUM(C33:C44)</f>
        <v>-1550.9400000000003</v>
      </c>
      <c r="D45" s="36" t="s">
        <v>33</v>
      </c>
      <c r="E45" s="41">
        <f>SUM(E33:E44)</f>
        <v>72815</v>
      </c>
      <c r="F45" s="16">
        <f>SUM(F33:F44)</f>
        <v>77038</v>
      </c>
      <c r="G45" s="17">
        <f>SUM(G33:G44)</f>
        <v>-4223</v>
      </c>
      <c r="H45" s="19"/>
    </row>
    <row r="46" spans="1:8" x14ac:dyDescent="0.3">
      <c r="A46" s="3"/>
      <c r="B46" s="16"/>
      <c r="C46" s="17"/>
      <c r="D46" s="36"/>
      <c r="E46" s="41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41"/>
      <c r="F47" s="16"/>
      <c r="G47" s="17"/>
      <c r="H47" s="19"/>
    </row>
    <row r="48" spans="1:8" x14ac:dyDescent="0.3">
      <c r="A48" s="3">
        <v>7051.55</v>
      </c>
      <c r="B48" s="16">
        <v>6737</v>
      </c>
      <c r="C48" s="17">
        <f t="shared" ref="C48:C54" si="4">SUM(A48-B48)</f>
        <v>314.55000000000018</v>
      </c>
      <c r="D48" s="20" t="s">
        <v>28</v>
      </c>
      <c r="E48" s="41">
        <v>90393</v>
      </c>
      <c r="F48" s="16">
        <v>86335</v>
      </c>
      <c r="G48" s="17">
        <f t="shared" ref="G48:G54" si="5">SUM(E48-F48)</f>
        <v>4058</v>
      </c>
      <c r="H48" s="19"/>
    </row>
    <row r="49" spans="1:8" x14ac:dyDescent="0.3">
      <c r="A49" s="3">
        <v>0</v>
      </c>
      <c r="B49" s="16">
        <v>500</v>
      </c>
      <c r="C49" s="17">
        <f t="shared" si="4"/>
        <v>-500</v>
      </c>
      <c r="D49" s="20" t="s">
        <v>25</v>
      </c>
      <c r="E49" s="41">
        <v>3139</v>
      </c>
      <c r="F49" s="16">
        <v>2540</v>
      </c>
      <c r="G49" s="17">
        <f t="shared" si="5"/>
        <v>599</v>
      </c>
      <c r="H49" s="19"/>
    </row>
    <row r="50" spans="1:8" x14ac:dyDescent="0.3">
      <c r="A50" s="3">
        <v>1836.25</v>
      </c>
      <c r="B50" s="16">
        <v>750</v>
      </c>
      <c r="C50" s="17">
        <f t="shared" si="4"/>
        <v>1086.25</v>
      </c>
      <c r="D50" s="20" t="s">
        <v>12</v>
      </c>
      <c r="E50" s="41">
        <v>18846</v>
      </c>
      <c r="F50" s="16">
        <v>8650</v>
      </c>
      <c r="G50" s="17">
        <f t="shared" si="5"/>
        <v>10196</v>
      </c>
      <c r="H50" s="19"/>
    </row>
    <row r="51" spans="1:8" x14ac:dyDescent="0.3">
      <c r="A51" s="3">
        <v>6280</v>
      </c>
      <c r="B51" s="16">
        <v>6866</v>
      </c>
      <c r="C51" s="17">
        <f t="shared" si="4"/>
        <v>-586</v>
      </c>
      <c r="D51" s="20" t="s">
        <v>34</v>
      </c>
      <c r="E51" s="41">
        <v>70387</v>
      </c>
      <c r="F51" s="16">
        <v>75526</v>
      </c>
      <c r="G51" s="17">
        <f t="shared" si="5"/>
        <v>-5139</v>
      </c>
      <c r="H51" s="19"/>
    </row>
    <row r="52" spans="1:8" x14ac:dyDescent="0.3">
      <c r="A52" s="3">
        <v>6500</v>
      </c>
      <c r="B52" s="16">
        <v>18000</v>
      </c>
      <c r="C52" s="17">
        <f t="shared" si="4"/>
        <v>-11500</v>
      </c>
      <c r="D52" s="20" t="s">
        <v>45</v>
      </c>
      <c r="E52" s="41">
        <v>141984</v>
      </c>
      <c r="F52" s="16">
        <v>170470</v>
      </c>
      <c r="G52" s="17">
        <f t="shared" si="5"/>
        <v>-28486</v>
      </c>
      <c r="H52" s="19"/>
    </row>
    <row r="53" spans="1:8" x14ac:dyDescent="0.3">
      <c r="A53" s="3">
        <v>670</v>
      </c>
      <c r="B53" s="16">
        <v>0</v>
      </c>
      <c r="C53" s="17">
        <f t="shared" si="4"/>
        <v>670</v>
      </c>
      <c r="D53" s="20" t="s">
        <v>49</v>
      </c>
      <c r="E53" s="41">
        <v>36287</v>
      </c>
      <c r="F53" s="16">
        <v>17750</v>
      </c>
      <c r="G53" s="17">
        <f t="shared" si="5"/>
        <v>18537</v>
      </c>
      <c r="H53" s="19"/>
    </row>
    <row r="54" spans="1:8" x14ac:dyDescent="0.3">
      <c r="A54" s="8">
        <v>774.8</v>
      </c>
      <c r="B54" s="34">
        <v>200</v>
      </c>
      <c r="C54" s="17">
        <f t="shared" si="4"/>
        <v>574.79999999999995</v>
      </c>
      <c r="D54" s="20" t="s">
        <v>46</v>
      </c>
      <c r="E54" s="46">
        <v>9168</v>
      </c>
      <c r="F54" s="34">
        <v>7191</v>
      </c>
      <c r="G54" s="17">
        <f t="shared" si="5"/>
        <v>1977</v>
      </c>
      <c r="H54" s="19"/>
    </row>
    <row r="55" spans="1:8" x14ac:dyDescent="0.3">
      <c r="A55" s="3">
        <f>SUM(A48:A54)</f>
        <v>23112.6</v>
      </c>
      <c r="B55" s="16">
        <f>SUM(B48:B54)</f>
        <v>33053</v>
      </c>
      <c r="C55" s="17">
        <f>SUM(C48:C54)</f>
        <v>-9940.4000000000015</v>
      </c>
      <c r="D55" s="36" t="s">
        <v>35</v>
      </c>
      <c r="E55" s="41">
        <f>SUM(E48:E54)</f>
        <v>370204</v>
      </c>
      <c r="F55" s="16">
        <f>SUM(F48:F54)</f>
        <v>368462</v>
      </c>
      <c r="G55" s="17">
        <f>SUM(G48:G54)</f>
        <v>1742</v>
      </c>
      <c r="H55" s="19"/>
    </row>
    <row r="56" spans="1:8" x14ac:dyDescent="0.3">
      <c r="A56" s="3"/>
      <c r="B56" s="16"/>
      <c r="C56" s="17"/>
      <c r="D56" s="20"/>
      <c r="E56" s="41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41"/>
      <c r="F57" s="16"/>
      <c r="G57" s="17"/>
      <c r="H57" s="19"/>
    </row>
    <row r="58" spans="1:8" x14ac:dyDescent="0.3">
      <c r="A58" s="3">
        <v>1257.49</v>
      </c>
      <c r="B58" s="16">
        <v>1254</v>
      </c>
      <c r="C58" s="17">
        <f>SUM(A58-B58)</f>
        <v>3.4900000000000091</v>
      </c>
      <c r="D58" s="20" t="s">
        <v>28</v>
      </c>
      <c r="E58" s="41">
        <v>14200</v>
      </c>
      <c r="F58" s="16">
        <v>15054</v>
      </c>
      <c r="G58" s="17">
        <f>SUM(E58-F58)</f>
        <v>-854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41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41">
        <v>97</v>
      </c>
      <c r="F60" s="16">
        <v>0</v>
      </c>
      <c r="G60" s="17">
        <f t="shared" si="7"/>
        <v>97</v>
      </c>
      <c r="H60" s="19"/>
    </row>
    <row r="61" spans="1:8" x14ac:dyDescent="0.3">
      <c r="A61" s="3">
        <v>0</v>
      </c>
      <c r="B61" s="16">
        <v>37</v>
      </c>
      <c r="C61" s="17">
        <f t="shared" si="6"/>
        <v>-37</v>
      </c>
      <c r="D61" s="20" t="s">
        <v>26</v>
      </c>
      <c r="E61" s="41">
        <v>0</v>
      </c>
      <c r="F61" s="16">
        <v>407</v>
      </c>
      <c r="G61" s="17">
        <f t="shared" si="7"/>
        <v>-407</v>
      </c>
      <c r="H61" s="19"/>
    </row>
    <row r="62" spans="1:8" x14ac:dyDescent="0.3">
      <c r="A62" s="3">
        <v>0</v>
      </c>
      <c r="B62" s="16">
        <v>0</v>
      </c>
      <c r="C62" s="17">
        <f t="shared" si="6"/>
        <v>0</v>
      </c>
      <c r="D62" s="20" t="s">
        <v>37</v>
      </c>
      <c r="E62" s="41">
        <v>58</v>
      </c>
      <c r="F62" s="16">
        <v>125</v>
      </c>
      <c r="G62" s="17">
        <f t="shared" si="7"/>
        <v>-67</v>
      </c>
      <c r="H62" s="19"/>
    </row>
    <row r="63" spans="1:8" x14ac:dyDescent="0.3">
      <c r="A63" s="3">
        <v>520</v>
      </c>
      <c r="B63" s="16">
        <v>520</v>
      </c>
      <c r="C63" s="17">
        <f t="shared" si="6"/>
        <v>0</v>
      </c>
      <c r="D63" s="20" t="s">
        <v>38</v>
      </c>
      <c r="E63" s="41">
        <v>5720</v>
      </c>
      <c r="F63" s="16">
        <v>5720</v>
      </c>
      <c r="G63" s="17">
        <f t="shared" si="7"/>
        <v>0</v>
      </c>
      <c r="H63" s="19"/>
    </row>
    <row r="64" spans="1:8" x14ac:dyDescent="0.3">
      <c r="A64" s="3">
        <v>0</v>
      </c>
      <c r="B64" s="16">
        <v>40</v>
      </c>
      <c r="C64" s="17">
        <f t="shared" si="6"/>
        <v>-40</v>
      </c>
      <c r="D64" s="20" t="s">
        <v>39</v>
      </c>
      <c r="E64" s="41">
        <v>33</v>
      </c>
      <c r="F64" s="16">
        <v>440</v>
      </c>
      <c r="G64" s="17">
        <f t="shared" si="7"/>
        <v>-407</v>
      </c>
      <c r="H64" s="19"/>
    </row>
    <row r="65" spans="1:8" x14ac:dyDescent="0.3">
      <c r="A65" s="3">
        <v>0</v>
      </c>
      <c r="B65" s="16">
        <v>0</v>
      </c>
      <c r="C65" s="17">
        <f t="shared" si="6"/>
        <v>0</v>
      </c>
      <c r="D65" s="20" t="s">
        <v>40</v>
      </c>
      <c r="E65" s="41">
        <v>5880</v>
      </c>
      <c r="F65" s="16">
        <v>5700</v>
      </c>
      <c r="G65" s="17">
        <f t="shared" si="7"/>
        <v>180</v>
      </c>
      <c r="H65" s="19"/>
    </row>
    <row r="66" spans="1:8" x14ac:dyDescent="0.3">
      <c r="A66" s="3">
        <v>0</v>
      </c>
      <c r="B66" s="16">
        <v>25</v>
      </c>
      <c r="C66" s="17">
        <f t="shared" si="6"/>
        <v>-25</v>
      </c>
      <c r="D66" s="20" t="s">
        <v>41</v>
      </c>
      <c r="E66" s="41">
        <v>58</v>
      </c>
      <c r="F66" s="16">
        <v>275</v>
      </c>
      <c r="G66" s="17">
        <f t="shared" si="7"/>
        <v>-217</v>
      </c>
      <c r="H66" s="19"/>
    </row>
    <row r="67" spans="1:8" x14ac:dyDescent="0.3">
      <c r="A67" s="8">
        <v>-7166.91</v>
      </c>
      <c r="B67" s="34">
        <v>100</v>
      </c>
      <c r="C67" s="35">
        <f t="shared" si="6"/>
        <v>-7266.91</v>
      </c>
      <c r="D67" s="20" t="s">
        <v>12</v>
      </c>
      <c r="E67" s="46">
        <v>-1087</v>
      </c>
      <c r="F67" s="34">
        <v>-3620</v>
      </c>
      <c r="G67" s="17">
        <f>SUM(E67-F67)</f>
        <v>2533</v>
      </c>
      <c r="H67" s="19"/>
    </row>
    <row r="68" spans="1:8" x14ac:dyDescent="0.3">
      <c r="A68" s="3">
        <f>SUM(A58:A67)</f>
        <v>-5389.42</v>
      </c>
      <c r="B68" s="16">
        <f>SUM(B58:B67)</f>
        <v>1976</v>
      </c>
      <c r="C68" s="17">
        <f>SUM(C58:C67)</f>
        <v>-7365.42</v>
      </c>
      <c r="D68" s="36" t="s">
        <v>35</v>
      </c>
      <c r="E68" s="41">
        <v>24958</v>
      </c>
      <c r="F68" s="16">
        <f>SUM(F58:F67)</f>
        <v>24101</v>
      </c>
      <c r="G68" s="17">
        <f>SUM(E68-F68)</f>
        <v>857</v>
      </c>
      <c r="H68" s="19"/>
    </row>
    <row r="69" spans="1:8" x14ac:dyDescent="0.3">
      <c r="A69" s="4">
        <f>A68+A55+A45</f>
        <v>22952.240000000002</v>
      </c>
      <c r="B69" s="21">
        <f>SUM(B45+B55+B68)</f>
        <v>41809</v>
      </c>
      <c r="C69" s="22">
        <f>A69-B69</f>
        <v>-18856.759999999998</v>
      </c>
      <c r="D69" s="23" t="s">
        <v>43</v>
      </c>
      <c r="E69" s="42">
        <f>E68+E55+E45</f>
        <v>467977</v>
      </c>
      <c r="F69" s="21">
        <f>SUM(F45+F55+F68)</f>
        <v>469601</v>
      </c>
      <c r="G69" s="22">
        <f>E69-F69</f>
        <v>-1624</v>
      </c>
      <c r="H69" s="19"/>
    </row>
    <row r="70" spans="1:8" x14ac:dyDescent="0.3">
      <c r="A70" s="7"/>
      <c r="B70" s="30"/>
      <c r="C70" s="31"/>
      <c r="D70" s="20"/>
      <c r="E70" s="45"/>
      <c r="F70" s="30"/>
      <c r="G70" s="31"/>
      <c r="H70" s="19"/>
    </row>
    <row r="71" spans="1:8" x14ac:dyDescent="0.3">
      <c r="A71" s="6"/>
      <c r="B71" s="27"/>
      <c r="C71" s="28"/>
      <c r="D71" s="20"/>
      <c r="E71" s="44"/>
      <c r="F71" s="27"/>
      <c r="G71" s="28"/>
      <c r="H71" s="19"/>
    </row>
    <row r="72" spans="1:8" ht="15" thickBot="1" x14ac:dyDescent="0.35">
      <c r="A72" s="9">
        <f>A29-A69</f>
        <v>15849.310000000001</v>
      </c>
      <c r="B72" s="37">
        <f>B29-B69</f>
        <v>5287</v>
      </c>
      <c r="C72" s="38">
        <f>C29-C69</f>
        <v>10562.309999999994</v>
      </c>
      <c r="D72" s="39" t="s">
        <v>14</v>
      </c>
      <c r="E72" s="47">
        <v>32448.52</v>
      </c>
      <c r="F72" s="37">
        <f>F29-F69</f>
        <v>-11830</v>
      </c>
      <c r="G72" s="38">
        <f>SUM(E72-F72)</f>
        <v>44278.520000000004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2022-12-09T00:47:53Z</dcterms:modified>
</cp:coreProperties>
</file>