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Accounting\2022\"/>
    </mc:Choice>
  </mc:AlternateContent>
  <xr:revisionPtr revIDLastSave="0" documentId="13_ncr:1_{636E6698-6BB3-4CED-B7DF-0201C30885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udget vs Actual" sheetId="3" r:id="rId1"/>
  </sheets>
  <externalReferences>
    <externalReference r:id="rId2"/>
  </externalReferences>
  <definedNames>
    <definedName name="_xlnm._FilterDatabase" localSheetId="0" hidden="1">'Budget vs Actual'!$A$3:$C$10</definedName>
    <definedName name="_xlnm.Print_Area" localSheetId="0">'Budget vs Actual'!$A$1:$D$48</definedName>
  </definedNames>
  <calcPr calcId="191029"/>
</workbook>
</file>

<file path=xl/calcChain.xml><?xml version="1.0" encoding="utf-8"?>
<calcChain xmlns="http://schemas.openxmlformats.org/spreadsheetml/2006/main">
  <c r="C28" i="3" l="1"/>
  <c r="C30" i="3"/>
  <c r="C29" i="3"/>
  <c r="C44" i="3"/>
  <c r="C43" i="3"/>
  <c r="C23" i="3"/>
  <c r="C15" i="3"/>
  <c r="C27" i="3" l="1"/>
  <c r="C25" i="3"/>
  <c r="C42" i="3" l="1"/>
  <c r="C24" i="3"/>
  <c r="C20" i="3"/>
  <c r="C37" i="3"/>
  <c r="C18" i="3"/>
  <c r="C19" i="3"/>
  <c r="C17" i="3"/>
  <c r="C16" i="3"/>
  <c r="B46" i="3" l="1"/>
  <c r="B31" i="3" l="1"/>
  <c r="B48" i="3" s="1"/>
  <c r="C39" i="3" l="1"/>
  <c r="C40" i="3"/>
  <c r="C36" i="3" l="1"/>
  <c r="C11" i="3"/>
  <c r="C6" i="3" l="1"/>
  <c r="C5" i="3"/>
  <c r="C34" i="3"/>
  <c r="C35" i="3"/>
  <c r="C10" i="3"/>
  <c r="C7" i="3"/>
  <c r="C9" i="3"/>
  <c r="C12" i="3"/>
  <c r="C13" i="3"/>
  <c r="C14" i="3"/>
  <c r="C38" i="3"/>
  <c r="C21" i="3"/>
  <c r="C22" i="3"/>
  <c r="C4" i="3"/>
  <c r="C46" i="3" l="1"/>
  <c r="C31" i="3"/>
  <c r="C48" i="3" l="1"/>
</calcChain>
</file>

<file path=xl/sharedStrings.xml><?xml version="1.0" encoding="utf-8"?>
<sst xmlns="http://schemas.openxmlformats.org/spreadsheetml/2006/main" count="53" uniqueCount="53">
  <si>
    <t>Event</t>
  </si>
  <si>
    <t>Green Bay</t>
  </si>
  <si>
    <t>Appleton/Valley</t>
  </si>
  <si>
    <t>Lakeshore/Manitowoc</t>
  </si>
  <si>
    <t>State Shoot</t>
  </si>
  <si>
    <t>West Allis</t>
  </si>
  <si>
    <t>West Bend</t>
  </si>
  <si>
    <t>SE WI Golf Outing</t>
  </si>
  <si>
    <t>Fox Valley Golf Outing</t>
  </si>
  <si>
    <t>Ozaukee Shoot</t>
  </si>
  <si>
    <t>Calling Contest</t>
  </si>
  <si>
    <t>WWA Christmas Bash</t>
  </si>
  <si>
    <t>Abrams Summer Shoot</t>
  </si>
  <si>
    <t xml:space="preserve">DCCE </t>
  </si>
  <si>
    <t>Hunter's Eve Bash</t>
  </si>
  <si>
    <t>UTV</t>
  </si>
  <si>
    <t>Event Totals</t>
  </si>
  <si>
    <t>Event + Raffle Totals</t>
  </si>
  <si>
    <t>Class A's</t>
  </si>
  <si>
    <t>Original Budget</t>
  </si>
  <si>
    <t>Actual</t>
  </si>
  <si>
    <t>Class A Totals</t>
  </si>
  <si>
    <t>South Suburban</t>
  </si>
  <si>
    <t>Valley Shoot</t>
  </si>
  <si>
    <t>Calendar</t>
  </si>
  <si>
    <t>Notes</t>
  </si>
  <si>
    <t>SC WI Golf Outing</t>
  </si>
  <si>
    <t>Bash on Bass Bay</t>
  </si>
  <si>
    <t>2022 Budget</t>
  </si>
  <si>
    <t>2022 Cash into WWA</t>
  </si>
  <si>
    <t>Baraboo River V-Day</t>
  </si>
  <si>
    <t>GB Decoy &amp; Collectible Show</t>
  </si>
  <si>
    <t xml:space="preserve">Waukesha County </t>
  </si>
  <si>
    <t>South Suburban Taurus Class A</t>
  </si>
  <si>
    <t>Hangover Shoot</t>
  </si>
  <si>
    <t xml:space="preserve">Baraboo River Brat Fry </t>
  </si>
  <si>
    <t>Event Income Budget vs Actual</t>
  </si>
  <si>
    <t>June Class A = Midland Wings Father's Day Class A</t>
  </si>
  <si>
    <t>February Class A = S. Suburban Glock Class A</t>
  </si>
  <si>
    <t>Baraboo River 50/50 at Dells Raceway</t>
  </si>
  <si>
    <t>Chilton AK at the Marsh Drawing Event</t>
  </si>
  <si>
    <t>Chilton AK 47 Class A</t>
  </si>
  <si>
    <t>August Class A = Valley Weatherby EXPO A</t>
  </si>
  <si>
    <t>August Class A EXPO = Chene Wader Raffle</t>
  </si>
  <si>
    <t>October Class A = Waukesha Kimber Hero</t>
  </si>
  <si>
    <t>April Class A = May Waukesha Springfield Hellcat A</t>
  </si>
  <si>
    <t xml:space="preserve">December Class A = Waukesha/West Allis Top Gun </t>
  </si>
  <si>
    <r>
      <t xml:space="preserve">Baraboo River </t>
    </r>
    <r>
      <rPr>
        <strike/>
        <sz val="11"/>
        <rFont val="Calibri"/>
        <family val="2"/>
        <scheme val="minor"/>
      </rPr>
      <t>Shoot</t>
    </r>
    <r>
      <rPr>
        <sz val="11"/>
        <rFont val="Calibri"/>
        <family val="2"/>
        <scheme val="minor"/>
      </rPr>
      <t xml:space="preserve"> Hunters Bash</t>
    </r>
  </si>
  <si>
    <t>New Event = Valley Hunters Bash</t>
  </si>
  <si>
    <t>No banquet, proceeds from Feb class A raffles drawing event</t>
  </si>
  <si>
    <t>Midland Wings Franchi Class A</t>
  </si>
  <si>
    <t>Show = $1140, Auction #1 = $476.19, #2 = $476.19, #3 = $238.09, #4 = $135</t>
  </si>
  <si>
    <t>Awaiting final paperwork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</si>
</sst>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trike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44" fontId="2" fillId="0" borderId="1" xfId="1" applyFont="1" applyBorder="1"/>
    <xf numFmtId="44" fontId="2" fillId="0" borderId="0" xfId="1" applyFont="1"/>
    <xf numFmtId="0" fontId="2" fillId="0" borderId="1" xfId="0" applyFont="1" applyBorder="1"/>
    <xf numFmtId="0" fontId="2" fillId="0" borderId="0" xfId="0" applyFont="1"/>
    <xf numFmtId="0" fontId="3" fillId="0" borderId="0" xfId="0" applyFont="1"/>
    <xf numFmtId="44" fontId="3" fillId="0" borderId="0" xfId="1" applyFont="1"/>
    <xf numFmtId="0" fontId="3" fillId="0" borderId="1" xfId="0" applyFont="1" applyBorder="1" applyAlignment="1">
      <alignment horizontal="left" wrapText="1"/>
    </xf>
    <xf numFmtId="0" fontId="3" fillId="0" borderId="1" xfId="1" applyNumberFormat="1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44" fontId="3" fillId="0" borderId="0" xfId="1" applyFont="1" applyBorder="1"/>
    <xf numFmtId="0" fontId="0" fillId="0" borderId="1" xfId="0" applyBorder="1"/>
    <xf numFmtId="0" fontId="2" fillId="0" borderId="1" xfId="0" applyFont="1" applyBorder="1" applyAlignment="1">
      <alignment horizontal="left" wrapText="1"/>
    </xf>
    <xf numFmtId="44" fontId="0" fillId="0" borderId="1" xfId="1" applyFont="1" applyBorder="1"/>
    <xf numFmtId="44" fontId="2" fillId="0" borderId="1" xfId="1" applyFont="1" applyBorder="1" applyAlignment="1">
      <alignment horizontal="left" wrapText="1"/>
    </xf>
    <xf numFmtId="0" fontId="2" fillId="0" borderId="0" xfId="0" applyFont="1" applyAlignment="1">
      <alignment horizontal="left" wrapText="1"/>
    </xf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wner/Documents/Banquets/2022/2022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22 Nets"/>
      <sheetName val="Historic Nets"/>
      <sheetName val="2016 Nets"/>
    </sheetNames>
    <sheetDataSet>
      <sheetData sheetId="0">
        <row r="2">
          <cell r="I2">
            <v>438.39</v>
          </cell>
        </row>
        <row r="3">
          <cell r="I3">
            <v>175</v>
          </cell>
        </row>
        <row r="4">
          <cell r="I4">
            <v>25595.22</v>
          </cell>
        </row>
        <row r="5">
          <cell r="I5">
            <v>1466.46</v>
          </cell>
        </row>
        <row r="6">
          <cell r="I6">
            <v>1119.2</v>
          </cell>
        </row>
        <row r="7">
          <cell r="I7">
            <v>2673.08</v>
          </cell>
        </row>
        <row r="8">
          <cell r="I8">
            <v>37756.009999999995</v>
          </cell>
        </row>
        <row r="10">
          <cell r="I10">
            <v>27837.35</v>
          </cell>
        </row>
        <row r="12">
          <cell r="I12">
            <v>420</v>
          </cell>
        </row>
        <row r="13">
          <cell r="I13">
            <v>5708.88</v>
          </cell>
        </row>
        <row r="14">
          <cell r="I14">
            <v>3889.16</v>
          </cell>
        </row>
        <row r="15">
          <cell r="I15">
            <v>9208.48</v>
          </cell>
        </row>
        <row r="16">
          <cell r="I16">
            <v>1521.68</v>
          </cell>
        </row>
        <row r="17">
          <cell r="I17">
            <v>6666.25</v>
          </cell>
        </row>
        <row r="18">
          <cell r="I18">
            <v>1136.8800000000001</v>
          </cell>
        </row>
        <row r="19">
          <cell r="I19">
            <v>670</v>
          </cell>
        </row>
        <row r="20">
          <cell r="I20">
            <v>627</v>
          </cell>
        </row>
        <row r="21">
          <cell r="I21">
            <v>2177.4</v>
          </cell>
        </row>
        <row r="22">
          <cell r="I22">
            <v>7952.85</v>
          </cell>
        </row>
        <row r="23">
          <cell r="I23">
            <v>5571.81</v>
          </cell>
        </row>
        <row r="24">
          <cell r="I24">
            <v>11751.43</v>
          </cell>
        </row>
        <row r="25">
          <cell r="I25">
            <v>330</v>
          </cell>
        </row>
        <row r="26">
          <cell r="I26">
            <v>-117</v>
          </cell>
        </row>
        <row r="27">
          <cell r="I27">
            <v>1425.75</v>
          </cell>
        </row>
        <row r="28">
          <cell r="I28">
            <v>2339.38</v>
          </cell>
        </row>
        <row r="29">
          <cell r="I29">
            <v>2944.96</v>
          </cell>
        </row>
        <row r="30">
          <cell r="I30">
            <v>4606.78</v>
          </cell>
        </row>
        <row r="31">
          <cell r="I31">
            <v>4842.1900000000005</v>
          </cell>
        </row>
        <row r="33">
          <cell r="I33">
            <v>2008.56</v>
          </cell>
        </row>
        <row r="34">
          <cell r="I34">
            <v>2474.37</v>
          </cell>
        </row>
        <row r="35">
          <cell r="I35">
            <v>2613.1999999999998</v>
          </cell>
        </row>
        <row r="36">
          <cell r="I36">
            <v>880.01</v>
          </cell>
        </row>
        <row r="40">
          <cell r="I40">
            <v>8499.1200000000008</v>
          </cell>
        </row>
        <row r="41">
          <cell r="I41">
            <v>12664.25</v>
          </cell>
        </row>
        <row r="42">
          <cell r="I42">
            <v>12852.68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91B5E-0E07-4EDE-8B4D-3797134CFB0C}">
  <sheetPr>
    <pageSetUpPr fitToPage="1"/>
  </sheetPr>
  <dimension ref="A1:D62"/>
  <sheetViews>
    <sheetView tabSelected="1" topLeftCell="A26" zoomScaleNormal="100" workbookViewId="0">
      <selection activeCell="C29" sqref="C29"/>
    </sheetView>
  </sheetViews>
  <sheetFormatPr defaultColWidth="15.6640625" defaultRowHeight="14.4" x14ac:dyDescent="0.3"/>
  <cols>
    <col min="1" max="1" width="44.33203125" style="4" customWidth="1"/>
    <col min="2" max="2" width="17.33203125" style="2" customWidth="1"/>
    <col min="3" max="3" width="22" style="2" customWidth="1"/>
    <col min="4" max="4" width="62.44140625" style="4" customWidth="1"/>
    <col min="5" max="16384" width="15.6640625" style="4"/>
  </cols>
  <sheetData>
    <row r="1" spans="1:4" x14ac:dyDescent="0.3">
      <c r="A1" s="5" t="s">
        <v>36</v>
      </c>
    </row>
    <row r="3" spans="1:4" s="9" customFormat="1" x14ac:dyDescent="0.3">
      <c r="A3" s="7" t="s">
        <v>0</v>
      </c>
      <c r="B3" s="8" t="s">
        <v>28</v>
      </c>
      <c r="C3" s="8" t="s">
        <v>29</v>
      </c>
      <c r="D3" s="7" t="s">
        <v>25</v>
      </c>
    </row>
    <row r="4" spans="1:4" s="15" customFormat="1" x14ac:dyDescent="0.3">
      <c r="A4" s="12" t="s">
        <v>34</v>
      </c>
      <c r="B4" s="14">
        <v>0</v>
      </c>
      <c r="C4" s="14">
        <f>SUM('[1]2022 Nets'!$I$2)</f>
        <v>438.39</v>
      </c>
      <c r="D4" s="12"/>
    </row>
    <row r="5" spans="1:4" x14ac:dyDescent="0.3">
      <c r="A5" s="12" t="s">
        <v>2</v>
      </c>
      <c r="B5" s="14">
        <v>16400</v>
      </c>
      <c r="C5" s="1">
        <f>SUM('[1]2022 Nets'!$I$4)</f>
        <v>25595.22</v>
      </c>
      <c r="D5" s="3"/>
    </row>
    <row r="6" spans="1:4" x14ac:dyDescent="0.3">
      <c r="A6" s="12" t="s">
        <v>30</v>
      </c>
      <c r="B6" s="14">
        <v>500</v>
      </c>
      <c r="C6" s="1">
        <f>SUM('[1]2022 Nets'!$I$3)</f>
        <v>175</v>
      </c>
      <c r="D6" s="3"/>
    </row>
    <row r="7" spans="1:4" x14ac:dyDescent="0.3">
      <c r="A7" s="3" t="s">
        <v>1</v>
      </c>
      <c r="B7" s="1">
        <v>27000</v>
      </c>
      <c r="C7" s="1">
        <f>SUM('[1]2022 Nets'!$I$8)</f>
        <v>37756.009999999995</v>
      </c>
      <c r="D7" s="3"/>
    </row>
    <row r="8" spans="1:4" x14ac:dyDescent="0.3">
      <c r="A8" s="3" t="s">
        <v>31</v>
      </c>
      <c r="B8" s="1">
        <v>0</v>
      </c>
      <c r="C8" s="1">
        <v>2465.4699999999998</v>
      </c>
      <c r="D8" s="3" t="s">
        <v>51</v>
      </c>
    </row>
    <row r="9" spans="1:4" x14ac:dyDescent="0.3">
      <c r="A9" s="3" t="s">
        <v>32</v>
      </c>
      <c r="B9" s="1">
        <v>24000</v>
      </c>
      <c r="C9" s="1">
        <f>SUM('[1]2022 Nets'!$I$10)</f>
        <v>27837.35</v>
      </c>
      <c r="D9" s="3"/>
    </row>
    <row r="10" spans="1:4" x14ac:dyDescent="0.3">
      <c r="A10" s="3" t="s">
        <v>22</v>
      </c>
      <c r="B10" s="1">
        <v>3000</v>
      </c>
      <c r="C10" s="1">
        <f>SUM('[1]2022 Nets'!$I$7)</f>
        <v>2673.08</v>
      </c>
      <c r="D10" s="3" t="s">
        <v>49</v>
      </c>
    </row>
    <row r="11" spans="1:4" x14ac:dyDescent="0.3">
      <c r="A11" s="3" t="s">
        <v>35</v>
      </c>
      <c r="B11" s="1">
        <v>0</v>
      </c>
      <c r="C11" s="1">
        <f>SUM('[1]2022 Nets'!$I$12)</f>
        <v>420</v>
      </c>
      <c r="D11" s="3"/>
    </row>
    <row r="12" spans="1:4" x14ac:dyDescent="0.3">
      <c r="A12" s="3" t="s">
        <v>26</v>
      </c>
      <c r="B12" s="1">
        <v>7000</v>
      </c>
      <c r="C12" s="1">
        <f>SUM('[1]2022 Nets'!$I$13)</f>
        <v>5708.88</v>
      </c>
      <c r="D12" s="3"/>
    </row>
    <row r="13" spans="1:4" x14ac:dyDescent="0.3">
      <c r="A13" s="3" t="s">
        <v>23</v>
      </c>
      <c r="B13" s="1">
        <v>3000</v>
      </c>
      <c r="C13" s="1">
        <f>SUM('[1]2022 Nets'!$I$14)</f>
        <v>3889.16</v>
      </c>
      <c r="D13" s="3"/>
    </row>
    <row r="14" spans="1:4" x14ac:dyDescent="0.3">
      <c r="A14" s="3" t="s">
        <v>7</v>
      </c>
      <c r="B14" s="1">
        <v>8500</v>
      </c>
      <c r="C14" s="1">
        <f>SUM('[1]2022 Nets'!$I$15)</f>
        <v>9208.48</v>
      </c>
      <c r="D14" s="3"/>
    </row>
    <row r="15" spans="1:4" x14ac:dyDescent="0.3">
      <c r="A15" s="3" t="s">
        <v>27</v>
      </c>
      <c r="B15" s="1">
        <v>5000</v>
      </c>
      <c r="C15" s="1">
        <f>SUM('[1]2022 Nets'!$I$17)</f>
        <v>6666.25</v>
      </c>
      <c r="D15" s="3"/>
    </row>
    <row r="16" spans="1:4" x14ac:dyDescent="0.3">
      <c r="A16" s="3" t="s">
        <v>39</v>
      </c>
      <c r="B16" s="1">
        <v>0</v>
      </c>
      <c r="C16" s="1">
        <f>SUM('[1]2022 Nets'!$I$20)</f>
        <v>627</v>
      </c>
      <c r="D16" s="3"/>
    </row>
    <row r="17" spans="1:4" x14ac:dyDescent="0.3">
      <c r="A17" s="3" t="s">
        <v>40</v>
      </c>
      <c r="B17" s="1">
        <v>0</v>
      </c>
      <c r="C17" s="1">
        <f>SUM('[1]2022 Nets'!$I$19)</f>
        <v>670</v>
      </c>
      <c r="D17" s="3"/>
    </row>
    <row r="18" spans="1:4" x14ac:dyDescent="0.3">
      <c r="A18" s="3" t="s">
        <v>9</v>
      </c>
      <c r="B18" s="1">
        <v>4600</v>
      </c>
      <c r="C18" s="1">
        <f>SUM('[1]2022 Nets'!$I$22)</f>
        <v>7952.85</v>
      </c>
      <c r="D18" s="3"/>
    </row>
    <row r="19" spans="1:4" x14ac:dyDescent="0.3">
      <c r="A19" s="3" t="s">
        <v>12</v>
      </c>
      <c r="B19" s="1">
        <v>4000</v>
      </c>
      <c r="C19" s="1">
        <f>SUM('[1]2022 Nets'!$I$23)</f>
        <v>5571.81</v>
      </c>
      <c r="D19" s="3"/>
    </row>
    <row r="20" spans="1:4" x14ac:dyDescent="0.3">
      <c r="A20" s="3" t="s">
        <v>8</v>
      </c>
      <c r="B20" s="1">
        <v>9100</v>
      </c>
      <c r="C20" s="1">
        <f>SUM('[1]2022 Nets'!$I$24)</f>
        <v>11751.43</v>
      </c>
      <c r="D20" s="3"/>
    </row>
    <row r="21" spans="1:4" x14ac:dyDescent="0.3">
      <c r="A21" s="3" t="s">
        <v>13</v>
      </c>
      <c r="B21" s="1">
        <v>500</v>
      </c>
      <c r="C21" s="1">
        <f>SUM('[1]2022 Nets'!$I$25)</f>
        <v>330</v>
      </c>
      <c r="D21" s="3"/>
    </row>
    <row r="22" spans="1:4" x14ac:dyDescent="0.3">
      <c r="A22" s="3" t="s">
        <v>10</v>
      </c>
      <c r="B22" s="1">
        <v>250</v>
      </c>
      <c r="C22" s="1">
        <f>SUM('[1]2022 Nets'!$I$26)</f>
        <v>-117</v>
      </c>
      <c r="D22" s="3"/>
    </row>
    <row r="23" spans="1:4" x14ac:dyDescent="0.3">
      <c r="A23" s="3" t="s">
        <v>4</v>
      </c>
      <c r="B23" s="1">
        <v>5000</v>
      </c>
      <c r="C23" s="1">
        <f>SUM('[1]2022 Nets'!$I$29)</f>
        <v>2944.96</v>
      </c>
      <c r="D23" s="3"/>
    </row>
    <row r="24" spans="1:4" x14ac:dyDescent="0.3">
      <c r="A24" s="3" t="s">
        <v>14</v>
      </c>
      <c r="B24" s="1">
        <v>4000</v>
      </c>
      <c r="C24" s="1">
        <f>SUM('[1]2022 Nets'!$I$30)</f>
        <v>4606.78</v>
      </c>
      <c r="D24" s="3"/>
    </row>
    <row r="25" spans="1:4" x14ac:dyDescent="0.3">
      <c r="A25" s="3" t="s">
        <v>6</v>
      </c>
      <c r="B25" s="1">
        <v>11700</v>
      </c>
      <c r="C25" s="1">
        <f>SUM('[1]2022 Nets'!$I$31)</f>
        <v>4842.1900000000005</v>
      </c>
      <c r="D25" s="3"/>
    </row>
    <row r="26" spans="1:4" x14ac:dyDescent="0.3">
      <c r="A26" s="3" t="s">
        <v>5</v>
      </c>
      <c r="B26" s="1">
        <v>11500</v>
      </c>
      <c r="C26" s="1">
        <v>12350.35</v>
      </c>
      <c r="D26" s="3"/>
    </row>
    <row r="27" spans="1:4" x14ac:dyDescent="0.3">
      <c r="A27" s="3" t="s">
        <v>47</v>
      </c>
      <c r="B27" s="1">
        <v>1500</v>
      </c>
      <c r="C27" s="1">
        <f>SUM('[1]2022 Nets'!$I$34)</f>
        <v>2474.37</v>
      </c>
      <c r="D27" s="3"/>
    </row>
    <row r="28" spans="1:4" x14ac:dyDescent="0.3">
      <c r="A28" s="3" t="s">
        <v>48</v>
      </c>
      <c r="B28" s="1">
        <v>1500</v>
      </c>
      <c r="C28" s="1">
        <f>SUM('[1]2022 Nets'!$I$35)</f>
        <v>2613.1999999999998</v>
      </c>
      <c r="D28" s="3" t="s">
        <v>52</v>
      </c>
    </row>
    <row r="29" spans="1:4" x14ac:dyDescent="0.3">
      <c r="A29" s="3" t="s">
        <v>3</v>
      </c>
      <c r="B29" s="1">
        <v>5000</v>
      </c>
      <c r="C29" s="1">
        <f>SUM('[1]2022 Nets'!$I$40)+850</f>
        <v>9349.1200000000008</v>
      </c>
      <c r="D29" s="3"/>
    </row>
    <row r="30" spans="1:4" x14ac:dyDescent="0.3">
      <c r="A30" s="3" t="s">
        <v>11</v>
      </c>
      <c r="B30" s="1">
        <v>8000</v>
      </c>
      <c r="C30" s="1">
        <f>SUM('[1]2022 Nets'!$I$41)</f>
        <v>12664.25</v>
      </c>
      <c r="D30" s="3"/>
    </row>
    <row r="31" spans="1:4" s="5" customFormat="1" x14ac:dyDescent="0.3">
      <c r="A31" s="5" t="s">
        <v>16</v>
      </c>
      <c r="B31" s="6">
        <f>SUM(B5:B30)</f>
        <v>161050</v>
      </c>
      <c r="C31" s="6">
        <f>SUM(C4:C30)</f>
        <v>201464.6</v>
      </c>
    </row>
    <row r="32" spans="1:4" s="5" customFormat="1" x14ac:dyDescent="0.3">
      <c r="B32" s="6"/>
      <c r="C32" s="6"/>
    </row>
    <row r="33" spans="1:4" s="5" customFormat="1" x14ac:dyDescent="0.3">
      <c r="A33" s="5" t="s">
        <v>18</v>
      </c>
      <c r="B33" s="6" t="s">
        <v>19</v>
      </c>
      <c r="C33" s="6" t="s">
        <v>20</v>
      </c>
    </row>
    <row r="34" spans="1:4" x14ac:dyDescent="0.3">
      <c r="A34" s="11" t="s">
        <v>38</v>
      </c>
      <c r="B34" s="13">
        <v>1500</v>
      </c>
      <c r="C34" s="1">
        <f>SUM('[1]2022 Nets'!$I$5)</f>
        <v>1466.46</v>
      </c>
      <c r="D34" s="3"/>
    </row>
    <row r="35" spans="1:4" x14ac:dyDescent="0.3">
      <c r="A35" s="11" t="s">
        <v>33</v>
      </c>
      <c r="B35" s="13">
        <v>0</v>
      </c>
      <c r="C35" s="1">
        <f>SUM('[1]2022 Nets'!$I$6)</f>
        <v>1119.2</v>
      </c>
      <c r="D35" s="3"/>
    </row>
    <row r="36" spans="1:4" x14ac:dyDescent="0.3">
      <c r="A36" s="3" t="s">
        <v>45</v>
      </c>
      <c r="B36" s="13">
        <v>1500</v>
      </c>
      <c r="C36" s="1">
        <f>SUM('[1]2022 Nets'!$I$16)</f>
        <v>1521.68</v>
      </c>
      <c r="D36" s="3"/>
    </row>
    <row r="37" spans="1:4" x14ac:dyDescent="0.3">
      <c r="A37" s="3" t="s">
        <v>37</v>
      </c>
      <c r="B37" s="13">
        <v>1500</v>
      </c>
      <c r="C37" s="1">
        <f>SUM('[1]2022 Nets'!$I$21)</f>
        <v>2177.4</v>
      </c>
      <c r="D37" s="3"/>
    </row>
    <row r="38" spans="1:4" x14ac:dyDescent="0.3">
      <c r="A38" s="3" t="s">
        <v>41</v>
      </c>
      <c r="B38" s="13">
        <v>0</v>
      </c>
      <c r="C38" s="1">
        <f>SUM('[1]2022 Nets'!$I$18)</f>
        <v>1136.8800000000001</v>
      </c>
      <c r="D38" s="3"/>
    </row>
    <row r="39" spans="1:4" x14ac:dyDescent="0.3">
      <c r="A39" s="3" t="s">
        <v>42</v>
      </c>
      <c r="B39" s="13">
        <v>1500</v>
      </c>
      <c r="C39" s="1">
        <f>SUM('[1]2022 Nets'!$I$28)</f>
        <v>2339.38</v>
      </c>
      <c r="D39" s="3"/>
    </row>
    <row r="40" spans="1:4" x14ac:dyDescent="0.3">
      <c r="A40" s="3" t="s">
        <v>43</v>
      </c>
      <c r="B40" s="13">
        <v>1500</v>
      </c>
      <c r="C40" s="1">
        <f>SUM('[1]2022 Nets'!$I$27)</f>
        <v>1425.75</v>
      </c>
      <c r="D40" s="3"/>
    </row>
    <row r="41" spans="1:4" x14ac:dyDescent="0.3">
      <c r="A41" s="3" t="s">
        <v>15</v>
      </c>
      <c r="B41" s="13">
        <v>8000</v>
      </c>
      <c r="C41" s="1">
        <v>8830.17</v>
      </c>
      <c r="D41" s="3"/>
    </row>
    <row r="42" spans="1:4" x14ac:dyDescent="0.3">
      <c r="A42" s="3" t="s">
        <v>44</v>
      </c>
      <c r="B42" s="13">
        <v>1500</v>
      </c>
      <c r="C42" s="1">
        <f>SUM('[1]2022 Nets'!$I$33)</f>
        <v>2008.56</v>
      </c>
      <c r="D42" s="3"/>
    </row>
    <row r="43" spans="1:4" x14ac:dyDescent="0.3">
      <c r="A43" s="3" t="s">
        <v>50</v>
      </c>
      <c r="B43" s="13">
        <v>0</v>
      </c>
      <c r="C43" s="1">
        <f>SUM('[1]2022 Nets'!$I$36)</f>
        <v>880.01</v>
      </c>
      <c r="D43" s="3"/>
    </row>
    <row r="44" spans="1:4" x14ac:dyDescent="0.3">
      <c r="A44" s="3" t="s">
        <v>46</v>
      </c>
      <c r="B44" s="13">
        <v>1500</v>
      </c>
      <c r="C44" s="1">
        <f>SUM('[1]2022 Nets'!$I$42)</f>
        <v>12852.68</v>
      </c>
      <c r="D44" s="3"/>
    </row>
    <row r="45" spans="1:4" x14ac:dyDescent="0.3">
      <c r="A45" s="3" t="s">
        <v>24</v>
      </c>
      <c r="B45" s="1">
        <v>20000</v>
      </c>
      <c r="C45" s="1">
        <v>40441.449999999997</v>
      </c>
      <c r="D45" s="3"/>
    </row>
    <row r="46" spans="1:4" x14ac:dyDescent="0.3">
      <c r="A46" s="5" t="s">
        <v>21</v>
      </c>
      <c r="B46" s="10">
        <f>SUM(B34:B45)</f>
        <v>38500</v>
      </c>
      <c r="C46" s="10">
        <f>SUM(C34:C45)</f>
        <v>76199.62</v>
      </c>
    </row>
    <row r="47" spans="1:4" x14ac:dyDescent="0.3">
      <c r="A47" s="5"/>
      <c r="B47" s="10"/>
      <c r="C47" s="10"/>
    </row>
    <row r="48" spans="1:4" x14ac:dyDescent="0.3">
      <c r="A48" s="5" t="s">
        <v>17</v>
      </c>
      <c r="B48" s="6">
        <f>SUM(B31+B46)</f>
        <v>199550</v>
      </c>
      <c r="C48" s="6">
        <f>SUM(C31+C46)</f>
        <v>277664.21999999997</v>
      </c>
    </row>
    <row r="62" spans="1:4" s="5" customFormat="1" x14ac:dyDescent="0.3">
      <c r="A62" s="4"/>
      <c r="B62" s="2"/>
      <c r="C62" s="2"/>
      <c r="D62" s="4"/>
    </row>
  </sheetData>
  <pageMargins left="0.7" right="0.7" top="0.75" bottom="0.75" header="0.3" footer="0.3"/>
  <pageSetup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Budget vs Actual</vt:lpstr>
      <vt:lpstr>'Budget vs Actual'!Print_Area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Owner</cp:lastModifiedBy>
  <cp:lastPrinted>2022-10-11T11:41:01Z</cp:lastPrinted>
  <dcterms:created xsi:type="dcterms:W3CDTF">2011-11-18T20:11:02Z</dcterms:created>
  <dcterms:modified xsi:type="dcterms:W3CDTF">2023-01-18T18:12:30Z</dcterms:modified>
</cp:coreProperties>
</file>