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3\01-23\"/>
    </mc:Choice>
  </mc:AlternateContent>
  <xr:revisionPtr revIDLastSave="0" documentId="13_ncr:1_{910356BD-92B0-4101-957F-8817E34F990C}" xr6:coauthVersionLast="47" xr6:coauthVersionMax="47" xr10:uidLastSave="{00000000-0000-0000-0000-000000000000}"/>
  <bookViews>
    <workbookView xWindow="72" yWindow="0" windowWidth="10872" windowHeight="123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Sheet1!$A$1:$G$72</definedName>
  </definedNames>
  <calcPr calcId="191029"/>
</workbook>
</file>

<file path=xl/calcChain.xml><?xml version="1.0" encoding="utf-8"?>
<calcChain xmlns="http://schemas.openxmlformats.org/spreadsheetml/2006/main">
  <c r="E68" i="1" l="1"/>
  <c r="E69" i="1" s="1"/>
  <c r="E55" i="1"/>
  <c r="E45" i="1"/>
  <c r="E27" i="1"/>
  <c r="E18" i="1"/>
  <c r="E29" i="1" s="1"/>
  <c r="E72" i="1" s="1"/>
  <c r="F68" i="1" l="1"/>
  <c r="F55" i="1"/>
  <c r="F69" i="1" s="1"/>
  <c r="F45" i="1"/>
  <c r="F27" i="1"/>
  <c r="F18" i="1"/>
  <c r="F29" i="1" s="1"/>
  <c r="F72" i="1" l="1"/>
  <c r="G53" i="1"/>
  <c r="G15" i="1"/>
  <c r="C53" i="1" l="1"/>
  <c r="C15" i="1"/>
  <c r="A45" i="1" l="1"/>
  <c r="A55" i="1" l="1"/>
  <c r="C21" i="1" l="1"/>
  <c r="C23" i="1" l="1"/>
  <c r="C22" i="1"/>
  <c r="B18" i="1" l="1"/>
  <c r="B55" i="1"/>
  <c r="A68" i="1" l="1"/>
  <c r="G9" i="1" l="1"/>
  <c r="G10" i="1"/>
  <c r="G11" i="1"/>
  <c r="G12" i="1"/>
  <c r="G13" i="1"/>
  <c r="G14" i="1"/>
  <c r="G16" i="1"/>
  <c r="G21" i="1"/>
  <c r="G22" i="1"/>
  <c r="G23" i="1"/>
  <c r="C9" i="1"/>
  <c r="C10" i="1"/>
  <c r="C11" i="1"/>
  <c r="C12" i="1"/>
  <c r="C13" i="1"/>
  <c r="C14" i="1"/>
  <c r="C16" i="1"/>
  <c r="C33" i="1"/>
  <c r="C34" i="1"/>
  <c r="C35" i="1"/>
  <c r="C36" i="1"/>
  <c r="C37" i="1"/>
  <c r="C38" i="1"/>
  <c r="C39" i="1"/>
  <c r="C40" i="1"/>
  <c r="C41" i="1"/>
  <c r="C42" i="1"/>
  <c r="C43" i="1"/>
  <c r="C44" i="1"/>
  <c r="C48" i="1"/>
  <c r="C49" i="1"/>
  <c r="C50" i="1"/>
  <c r="C51" i="1"/>
  <c r="C52" i="1"/>
  <c r="C54" i="1"/>
  <c r="C58" i="1"/>
  <c r="C59" i="1"/>
  <c r="C60" i="1"/>
  <c r="C61" i="1"/>
  <c r="C62" i="1"/>
  <c r="C63" i="1"/>
  <c r="C64" i="1"/>
  <c r="C65" i="1"/>
  <c r="C66" i="1"/>
  <c r="C67" i="1"/>
  <c r="G49" i="1"/>
  <c r="G50" i="1"/>
  <c r="G51" i="1"/>
  <c r="G52" i="1"/>
  <c r="G54" i="1"/>
  <c r="G48" i="1"/>
  <c r="B27" i="1"/>
  <c r="B45" i="1"/>
  <c r="B68" i="1"/>
  <c r="G60" i="1"/>
  <c r="G61" i="1"/>
  <c r="G62" i="1"/>
  <c r="G63" i="1"/>
  <c r="G64" i="1"/>
  <c r="G66" i="1"/>
  <c r="G67" i="1"/>
  <c r="G58" i="1"/>
  <c r="G34" i="1"/>
  <c r="G35" i="1"/>
  <c r="G36" i="1"/>
  <c r="G38" i="1"/>
  <c r="G40" i="1"/>
  <c r="G42" i="1"/>
  <c r="G43" i="1"/>
  <c r="G44" i="1"/>
  <c r="G33" i="1"/>
  <c r="G59" i="1"/>
  <c r="G65" i="1"/>
  <c r="G37" i="1"/>
  <c r="G39" i="1"/>
  <c r="G41" i="1"/>
  <c r="A27" i="1"/>
  <c r="A18" i="1"/>
  <c r="G27" i="1" l="1"/>
  <c r="G68" i="1"/>
  <c r="B29" i="1"/>
  <c r="C18" i="1"/>
  <c r="G55" i="1"/>
  <c r="G18" i="1"/>
  <c r="A69" i="1"/>
  <c r="A29" i="1"/>
  <c r="C68" i="1"/>
  <c r="C55" i="1"/>
  <c r="C45" i="1"/>
  <c r="C27" i="1"/>
  <c r="G45" i="1"/>
  <c r="B69" i="1"/>
  <c r="G72" i="1" l="1"/>
  <c r="G29" i="1"/>
  <c r="C29" i="1"/>
  <c r="A72" i="1"/>
  <c r="G69" i="1"/>
  <c r="C69" i="1"/>
  <c r="B72" i="1"/>
  <c r="C7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E0D31C87-BEC5-42C7-B1B4-CEB18F064807}">
      <text>
        <r>
          <rPr>
            <b/>
            <sz val="9"/>
            <color indexed="81"/>
            <rFont val="Tahoma"/>
            <family val="2"/>
          </rPr>
          <t xml:space="preserve">Owner: </t>
        </r>
        <r>
          <rPr>
            <sz val="9"/>
            <color indexed="81"/>
            <rFont val="Tahoma"/>
            <family val="2"/>
          </rPr>
          <t>Remember When raffle, Hangover Shoot</t>
        </r>
      </text>
    </comment>
    <comment ref="E9" authorId="0" shapeId="0" xr:uid="{D244C564-0D63-4C3D-B061-675FF5F3499D}">
      <text>
        <r>
          <rPr>
            <b/>
            <sz val="9"/>
            <color indexed="81"/>
            <rFont val="Tahoma"/>
            <family val="2"/>
          </rPr>
          <t xml:space="preserve">Owner: </t>
        </r>
        <r>
          <rPr>
            <sz val="9"/>
            <color indexed="81"/>
            <rFont val="Tahoma"/>
            <family val="2"/>
          </rPr>
          <t>Remember When raffle, Hangover Shoot</t>
        </r>
      </text>
    </comment>
    <comment ref="A10" authorId="0" shapeId="0" xr:uid="{89BD76B0-F5FE-41DD-BD2E-A021F4F5FC1D}">
      <text>
        <r>
          <rPr>
            <b/>
            <sz val="9"/>
            <color indexed="81"/>
            <rFont val="Tahoma"/>
            <family val="2"/>
          </rPr>
          <t xml:space="preserve">Owner
</t>
        </r>
        <r>
          <rPr>
            <sz val="9"/>
            <color indexed="81"/>
            <rFont val="Tahoma"/>
            <family val="2"/>
          </rPr>
          <t xml:space="preserve">Wood duck box sales, $400 decoy auction
</t>
        </r>
      </text>
    </comment>
    <comment ref="E10" authorId="0" shapeId="0" xr:uid="{1308AB75-192F-4112-9965-F9B92DB97A4B}">
      <text>
        <r>
          <rPr>
            <b/>
            <sz val="9"/>
            <color indexed="81"/>
            <rFont val="Tahoma"/>
            <family val="2"/>
          </rPr>
          <t xml:space="preserve">Owner
</t>
        </r>
        <r>
          <rPr>
            <sz val="9"/>
            <color indexed="81"/>
            <rFont val="Tahoma"/>
            <family val="2"/>
          </rPr>
          <t xml:space="preserve">Wood duck box sales
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$505 sustaining monthly donations</t>
        </r>
      </text>
    </comment>
    <comment ref="E11" authorId="0" shapeId="0" xr:uid="{A0B3BCBB-5F67-4C86-9653-BDDD0EA79D3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$505 sustaining monthly donations</t>
        </r>
      </text>
    </comment>
    <comment ref="A13" authorId="0" shapeId="0" xr:uid="{60116D29-152D-4812-887B-4B499B1943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HRP billable grant hours &amp; expenses</t>
        </r>
      </text>
    </comment>
    <comment ref="E13" authorId="0" shapeId="0" xr:uid="{2B1D3292-1724-4536-9370-4E66669F34D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HRP billable grant hours &amp; expenses</t>
        </r>
      </text>
    </comment>
    <comment ref="A14" authorId="0" shapeId="0" xr:uid="{E6FA7744-6614-4A62-BBEC-CCD6C6EB5BE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E14" authorId="0" shapeId="0" xr:uid="{52453BE0-5BB9-4551-A21B-620AE1E6E46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16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$56 Thrivent, $270.81 interest</t>
        </r>
      </text>
    </comment>
    <comment ref="E16" authorId="0" shapeId="0" xr:uid="{8E4C7657-84D4-4BA6-BD64-7C96A2A62B8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$400 decoy auction, $56 Thrivent, $270.81 interest</t>
        </r>
      </text>
    </comment>
    <comment ref="A22" authorId="0" shapeId="0" xr:uid="{EFA925DA-C12F-4C89-B9ED-32173598210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wood duck boxes</t>
        </r>
      </text>
    </comment>
    <comment ref="E22" authorId="0" shapeId="0" xr:uid="{FE032BB9-F6E6-49BA-91D7-9A8DCC62BD7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wood duck boxes</t>
        </r>
      </text>
    </comment>
    <comment ref="A37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'23 sponsor knives,</t>
        </r>
      </text>
    </comment>
    <comment ref="E37" authorId="0" shapeId="0" xr:uid="{3FEDC74A-53D2-4815-8225-45D8F9695F0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'23 sponsor knives,</t>
        </r>
      </text>
    </comment>
    <comment ref="A50" authorId="0" shapeId="0" xr:uid="{4FFEA209-5265-4FB1-A3BB-F96977560F5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Doodle subscription, ESRI subsription</t>
        </r>
      </text>
    </comment>
    <comment ref="E50" authorId="0" shapeId="0" xr:uid="{70B441D5-DA9A-49D9-8A5A-8C0CCAE112D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Doodle subscription, ESRI subsription</t>
        </r>
      </text>
    </comment>
    <comment ref="A52" authorId="0" shapeId="0" xr:uid="{0A04AF66-2842-4923-81D4-2110FD687E1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E52" authorId="0" shapeId="0" xr:uid="{BAAFDE2E-321C-4C56-BB0C-045FC92FAE9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54" authorId="0" shapeId="0" xr:uid="{D364FAEC-061E-4EFE-A667-7608436B25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$275 WSST conference, $444 annual meeting</t>
        </r>
      </text>
    </comment>
    <comment ref="E54" authorId="0" shapeId="0" xr:uid="{58CC389E-EA09-4B1D-B856-CA88CECE882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$275 WSST conference, $444 annual meeting</t>
        </r>
      </text>
    </comment>
    <comment ref="A67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
</t>
        </r>
      </text>
    </comment>
    <comment ref="E67" authorId="1" shapeId="0" xr:uid="{9064F669-A4E4-4F91-B726-A7656884D32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
</t>
        </r>
      </text>
    </comment>
  </commentList>
</comments>
</file>

<file path=xl/sharedStrings.xml><?xml version="1.0" encoding="utf-8"?>
<sst xmlns="http://schemas.openxmlformats.org/spreadsheetml/2006/main" count="64" uniqueCount="50">
  <si>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</si>
  <si>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</si>
  <si>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</si>
  <si>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</si>
  <si>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</si>
  <si>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</si>
  <si>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</si>
  <si>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</si>
  <si>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</si>
  <si>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</si>
  <si>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</si>
  <si>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</si>
  <si>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</si>
  <si>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</si>
  <si>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</si>
  <si>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</si>
  <si>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</si>
  <si>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</si>
  <si>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Restoration revenue</t>
  </si>
  <si>
    <t>other grant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</si>
  <si>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</si>
  <si>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</si>
  <si>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</si>
  <si>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</si>
  <si>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</si>
  <si>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</si>
  <si>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</si>
  <si>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</si>
  <si>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</si>
  <si>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</si>
  <si>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</si>
  <si>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</si>
  <si>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</si>
  <si>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</si>
  <si>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HRP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</si>
  <si>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</si>
  <si>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</si>
  <si>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</si>
  <si>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</si>
  <si>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</si>
  <si>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</si>
  <si>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</si>
  <si>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</si>
  <si>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</si>
  <si>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</si>
  <si>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Other Grants</t>
  </si>
  <si>
    <t>Education</t>
  </si>
  <si>
    <t>Program Services:</t>
  </si>
  <si>
    <t>EXPO revenue</t>
  </si>
  <si>
    <t>EXPO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</si>
</sst>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8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0" fontId="3" fillId="2" borderId="7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3"/>
  <sheetViews>
    <sheetView tabSelected="1" zoomScale="76" zoomScaleNormal="85" workbookViewId="0">
      <selection activeCell="A4" sqref="A4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10" max="10" width="10.5546875" bestFit="1" customWidth="1"/>
  </cols>
  <sheetData>
    <row r="1" spans="1:12" x14ac:dyDescent="0.3">
      <c r="A1" s="46" t="s">
        <v>0</v>
      </c>
      <c r="B1" s="46"/>
      <c r="C1" s="46"/>
      <c r="D1" s="46"/>
      <c r="E1" s="46"/>
      <c r="F1" s="46"/>
      <c r="G1" s="46"/>
    </row>
    <row r="2" spans="1:12" x14ac:dyDescent="0.3">
      <c r="A2" s="46" t="s">
        <v>1</v>
      </c>
      <c r="B2" s="46"/>
      <c r="C2" s="46"/>
      <c r="D2" s="46"/>
      <c r="E2" s="46"/>
      <c r="F2" s="46"/>
      <c r="G2" s="46"/>
    </row>
    <row r="3" spans="1:12" x14ac:dyDescent="0.3">
      <c r="A3" s="47">
        <v>44957</v>
      </c>
      <c r="B3" s="47"/>
      <c r="C3" s="47"/>
      <c r="D3" s="47"/>
      <c r="E3" s="47"/>
      <c r="F3" s="47"/>
      <c r="G3" s="47"/>
    </row>
    <row r="6" spans="1:12" x14ac:dyDescent="0.3">
      <c r="A6" s="42" t="s">
        <v>2</v>
      </c>
      <c r="B6" s="43"/>
      <c r="C6" s="44"/>
      <c r="D6" s="10">
        <v>44957</v>
      </c>
      <c r="E6" s="45" t="s">
        <v>3</v>
      </c>
      <c r="F6" s="43"/>
      <c r="G6" s="44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1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3355</v>
      </c>
      <c r="B9" s="16">
        <v>0</v>
      </c>
      <c r="C9" s="17">
        <f>A9-B9</f>
        <v>3355</v>
      </c>
      <c r="D9" s="18" t="s">
        <v>15</v>
      </c>
      <c r="E9" s="3">
        <v>3355</v>
      </c>
      <c r="F9" s="16">
        <v>0</v>
      </c>
      <c r="G9" s="17">
        <f t="shared" ref="G9:G16" si="0">E9-F9</f>
        <v>3355</v>
      </c>
      <c r="H9" s="19"/>
    </row>
    <row r="10" spans="1:12" x14ac:dyDescent="0.3">
      <c r="A10" s="3">
        <v>685</v>
      </c>
      <c r="B10" s="16">
        <v>330</v>
      </c>
      <c r="C10" s="17">
        <f>A10-B10</f>
        <v>355</v>
      </c>
      <c r="D10" s="18" t="s">
        <v>16</v>
      </c>
      <c r="E10" s="3">
        <v>285</v>
      </c>
      <c r="F10" s="16">
        <v>330</v>
      </c>
      <c r="G10" s="17">
        <f t="shared" si="0"/>
        <v>-45</v>
      </c>
      <c r="H10" s="19"/>
    </row>
    <row r="11" spans="1:12" x14ac:dyDescent="0.3">
      <c r="A11" s="3">
        <v>1175</v>
      </c>
      <c r="B11" s="16">
        <v>960</v>
      </c>
      <c r="C11" s="17">
        <f t="shared" ref="C11:C16" si="1">A11-B11</f>
        <v>215</v>
      </c>
      <c r="D11" s="18" t="s">
        <v>44</v>
      </c>
      <c r="E11" s="3">
        <v>1175</v>
      </c>
      <c r="F11" s="16">
        <v>960</v>
      </c>
      <c r="G11" s="17">
        <f t="shared" si="0"/>
        <v>215</v>
      </c>
      <c r="H11" s="19"/>
    </row>
    <row r="12" spans="1:12" x14ac:dyDescent="0.3">
      <c r="A12" s="3">
        <v>0</v>
      </c>
      <c r="B12" s="16">
        <v>6200</v>
      </c>
      <c r="C12" s="17">
        <f t="shared" si="1"/>
        <v>-6200</v>
      </c>
      <c r="D12" s="18" t="s">
        <v>17</v>
      </c>
      <c r="E12" s="3">
        <v>0</v>
      </c>
      <c r="F12" s="16">
        <v>6200</v>
      </c>
      <c r="G12" s="17">
        <f t="shared" si="0"/>
        <v>-6200</v>
      </c>
      <c r="H12" s="19"/>
      <c r="L12" s="19"/>
    </row>
    <row r="13" spans="1:12" x14ac:dyDescent="0.3">
      <c r="A13" s="3">
        <v>3553</v>
      </c>
      <c r="B13" s="16">
        <v>8335</v>
      </c>
      <c r="C13" s="17">
        <f t="shared" si="1"/>
        <v>-4782</v>
      </c>
      <c r="D13" s="18" t="s">
        <v>18</v>
      </c>
      <c r="E13" s="3">
        <v>3553</v>
      </c>
      <c r="F13" s="16">
        <v>8335</v>
      </c>
      <c r="G13" s="17">
        <f t="shared" si="0"/>
        <v>-4782</v>
      </c>
      <c r="H13" s="19"/>
    </row>
    <row r="14" spans="1:12" x14ac:dyDescent="0.3">
      <c r="A14" s="3">
        <v>12977.92</v>
      </c>
      <c r="B14" s="16">
        <v>15726</v>
      </c>
      <c r="C14" s="17">
        <f t="shared" si="1"/>
        <v>-2748.08</v>
      </c>
      <c r="D14" s="18" t="s">
        <v>19</v>
      </c>
      <c r="E14" s="3">
        <v>12977.92</v>
      </c>
      <c r="F14" s="16">
        <v>15726</v>
      </c>
      <c r="G14" s="17">
        <f t="shared" si="0"/>
        <v>-2748.08</v>
      </c>
      <c r="H14" s="19"/>
    </row>
    <row r="15" spans="1:12" x14ac:dyDescent="0.3">
      <c r="A15" s="3">
        <v>0</v>
      </c>
      <c r="B15" s="16">
        <v>500</v>
      </c>
      <c r="C15" s="17">
        <f t="shared" si="1"/>
        <v>-500</v>
      </c>
      <c r="D15" s="18" t="s">
        <v>48</v>
      </c>
      <c r="E15" s="3">
        <v>0</v>
      </c>
      <c r="F15" s="16">
        <v>500</v>
      </c>
      <c r="G15" s="17">
        <f t="shared" si="0"/>
        <v>-500</v>
      </c>
      <c r="H15" s="19"/>
    </row>
    <row r="16" spans="1:12" x14ac:dyDescent="0.3">
      <c r="A16" s="3">
        <v>337</v>
      </c>
      <c r="B16" s="16">
        <v>300</v>
      </c>
      <c r="C16" s="17">
        <f t="shared" si="1"/>
        <v>37</v>
      </c>
      <c r="D16" s="20" t="s">
        <v>12</v>
      </c>
      <c r="E16" s="3">
        <v>737.16</v>
      </c>
      <c r="F16" s="16">
        <v>300</v>
      </c>
      <c r="G16" s="17">
        <f t="shared" si="0"/>
        <v>437.15999999999997</v>
      </c>
      <c r="H16" s="19"/>
    </row>
    <row r="17" spans="1:10" x14ac:dyDescent="0.3">
      <c r="A17" s="3"/>
      <c r="B17" s="16"/>
      <c r="C17" s="17"/>
      <c r="D17" s="20"/>
      <c r="E17" s="3"/>
      <c r="F17" s="16"/>
      <c r="G17" s="17"/>
      <c r="H17" s="19"/>
    </row>
    <row r="18" spans="1:10" x14ac:dyDescent="0.3">
      <c r="A18" s="4">
        <f>SUM(A9:A17)</f>
        <v>22082.92</v>
      </c>
      <c r="B18" s="21">
        <f>SUM(B9:B17)</f>
        <v>32351</v>
      </c>
      <c r="C18" s="22">
        <f>SUM(C9:C17)</f>
        <v>-10268.08</v>
      </c>
      <c r="D18" s="23" t="s">
        <v>8</v>
      </c>
      <c r="E18" s="4">
        <f>SUM(E9:E17)</f>
        <v>22083.079999999998</v>
      </c>
      <c r="F18" s="21">
        <f>SUM(F9:F17)</f>
        <v>32351</v>
      </c>
      <c r="G18" s="22">
        <f>SUM(G9:G17)</f>
        <v>-10267.92</v>
      </c>
      <c r="H18" s="19"/>
    </row>
    <row r="19" spans="1:10" x14ac:dyDescent="0.3">
      <c r="A19" s="5"/>
      <c r="B19" s="24"/>
      <c r="C19" s="25"/>
      <c r="D19" s="26"/>
      <c r="E19" s="5"/>
      <c r="F19" s="24"/>
      <c r="G19" s="25"/>
      <c r="H19" s="19"/>
    </row>
    <row r="20" spans="1:10" x14ac:dyDescent="0.3">
      <c r="A20" s="3"/>
      <c r="B20" s="16"/>
      <c r="C20" s="28"/>
      <c r="D20" s="15" t="s">
        <v>9</v>
      </c>
      <c r="E20" s="3"/>
      <c r="F20" s="16"/>
      <c r="G20" s="28"/>
      <c r="H20" s="19"/>
    </row>
    <row r="21" spans="1:10" x14ac:dyDescent="0.3">
      <c r="A21" s="3">
        <v>0</v>
      </c>
      <c r="B21" s="16">
        <v>0</v>
      </c>
      <c r="C21" s="17">
        <f>SUM(A21-B21)</f>
        <v>0</v>
      </c>
      <c r="D21" s="18" t="s">
        <v>20</v>
      </c>
      <c r="E21" s="3">
        <v>0</v>
      </c>
      <c r="F21" s="16">
        <v>0</v>
      </c>
      <c r="G21" s="17">
        <f>SUM(E21-F21)</f>
        <v>0</v>
      </c>
      <c r="H21" s="19"/>
      <c r="J21" s="16"/>
    </row>
    <row r="22" spans="1:10" x14ac:dyDescent="0.3">
      <c r="A22" s="3">
        <v>70.61</v>
      </c>
      <c r="B22" s="16">
        <v>100</v>
      </c>
      <c r="C22" s="17">
        <f>SUM(A22-B22)</f>
        <v>-29.39</v>
      </c>
      <c r="D22" s="18" t="s">
        <v>21</v>
      </c>
      <c r="E22" s="3">
        <v>70.61</v>
      </c>
      <c r="F22" s="16">
        <v>100</v>
      </c>
      <c r="G22" s="17">
        <f>SUM(E22-F22)</f>
        <v>-29.39</v>
      </c>
      <c r="H22" s="19"/>
    </row>
    <row r="23" spans="1:10" x14ac:dyDescent="0.3">
      <c r="A23">
        <v>0</v>
      </c>
      <c r="B23">
        <v>0</v>
      </c>
      <c r="C23" s="17">
        <f>SUM(A23-B23)</f>
        <v>0</v>
      </c>
      <c r="D23" s="20" t="s">
        <v>10</v>
      </c>
      <c r="E23">
        <v>0</v>
      </c>
      <c r="F23">
        <v>0</v>
      </c>
      <c r="G23" s="17">
        <f>SUM(E23-F23)</f>
        <v>0</v>
      </c>
      <c r="H23" s="19"/>
    </row>
    <row r="24" spans="1:10" x14ac:dyDescent="0.3">
      <c r="A24" s="3"/>
      <c r="B24" s="16"/>
      <c r="C24" s="17"/>
      <c r="D24" s="18"/>
      <c r="E24" s="3"/>
      <c r="F24" s="16"/>
      <c r="G24" s="17"/>
      <c r="H24" s="19"/>
    </row>
    <row r="25" spans="1:10" x14ac:dyDescent="0.3">
      <c r="A25" s="3"/>
      <c r="B25" s="16"/>
      <c r="C25" s="17"/>
      <c r="D25" s="13"/>
      <c r="E25" s="3"/>
      <c r="F25" s="16"/>
      <c r="G25" s="17"/>
      <c r="H25" s="19"/>
    </row>
    <row r="26" spans="1:10" x14ac:dyDescent="0.3">
      <c r="A26" s="3"/>
      <c r="B26" s="16"/>
      <c r="C26" s="29"/>
      <c r="D26" s="13"/>
      <c r="E26" s="3"/>
      <c r="F26" s="16"/>
      <c r="G26" s="17"/>
      <c r="H26" s="19"/>
    </row>
    <row r="27" spans="1:10" x14ac:dyDescent="0.3">
      <c r="A27" s="4">
        <f>SUM(A20:A26)</f>
        <v>70.61</v>
      </c>
      <c r="B27" s="21">
        <f>SUM(B20:B26)</f>
        <v>100</v>
      </c>
      <c r="C27" s="22">
        <f>SUM(C21:C26)</f>
        <v>-29.39</v>
      </c>
      <c r="D27" s="23" t="s">
        <v>11</v>
      </c>
      <c r="E27" s="4">
        <f>SUM(E20:E26)</f>
        <v>70.61</v>
      </c>
      <c r="F27" s="21">
        <f>SUM(F20:F26)</f>
        <v>100</v>
      </c>
      <c r="G27" s="22">
        <f>SUM(G21:G26)</f>
        <v>-29.39</v>
      </c>
      <c r="H27" s="19"/>
    </row>
    <row r="28" spans="1:10" x14ac:dyDescent="0.3">
      <c r="A28" s="7"/>
      <c r="B28" s="30"/>
      <c r="C28" s="31"/>
      <c r="D28" s="26"/>
      <c r="E28" s="7"/>
      <c r="F28" s="30"/>
      <c r="G28" s="31"/>
      <c r="H28" s="19"/>
    </row>
    <row r="29" spans="1:10" x14ac:dyDescent="0.3">
      <c r="A29" s="4">
        <f>A18-A27</f>
        <v>22012.309999999998</v>
      </c>
      <c r="B29" s="21">
        <f>B18-B27</f>
        <v>32251</v>
      </c>
      <c r="C29" s="22">
        <f>C18-C27</f>
        <v>-10238.69</v>
      </c>
      <c r="D29" s="23" t="s">
        <v>22</v>
      </c>
      <c r="E29" s="4">
        <f>E18-E27</f>
        <v>22012.469999999998</v>
      </c>
      <c r="F29" s="21">
        <f>F18-F27</f>
        <v>32251</v>
      </c>
      <c r="G29" s="22">
        <f>G18-G27</f>
        <v>-10238.530000000001</v>
      </c>
      <c r="H29" s="19"/>
    </row>
    <row r="30" spans="1:10" x14ac:dyDescent="0.3">
      <c r="A30" s="7"/>
      <c r="B30" s="30"/>
      <c r="C30" s="31"/>
      <c r="D30" s="20"/>
      <c r="E30" s="7"/>
      <c r="F30" s="30"/>
      <c r="G30" s="31"/>
      <c r="H30" s="19"/>
    </row>
    <row r="31" spans="1:10" x14ac:dyDescent="0.3">
      <c r="A31" s="6"/>
      <c r="B31" s="27"/>
      <c r="C31" s="28"/>
      <c r="D31" s="15" t="s">
        <v>24</v>
      </c>
      <c r="E31" s="6"/>
      <c r="F31" s="27"/>
      <c r="G31" s="28"/>
      <c r="H31" s="19"/>
    </row>
    <row r="32" spans="1:10" x14ac:dyDescent="0.3">
      <c r="A32" s="3"/>
      <c r="B32" s="16"/>
      <c r="C32" s="17"/>
      <c r="D32" s="32" t="s">
        <v>23</v>
      </c>
      <c r="E32" s="3"/>
      <c r="F32" s="16"/>
      <c r="G32" s="17"/>
      <c r="H32" s="19"/>
    </row>
    <row r="33" spans="1:8" x14ac:dyDescent="0.3">
      <c r="A33" s="3">
        <v>3740.11</v>
      </c>
      <c r="B33" s="16">
        <v>3605</v>
      </c>
      <c r="C33" s="17">
        <f>SUM(A33-B33)</f>
        <v>135.11000000000013</v>
      </c>
      <c r="D33" s="20" t="s">
        <v>28</v>
      </c>
      <c r="E33" s="3">
        <v>3740.11</v>
      </c>
      <c r="F33" s="16">
        <v>3605</v>
      </c>
      <c r="G33" s="17">
        <f>SUM(E33-F33)</f>
        <v>135.11000000000013</v>
      </c>
      <c r="H33" s="19"/>
    </row>
    <row r="34" spans="1:8" x14ac:dyDescent="0.3">
      <c r="A34" s="3">
        <v>0</v>
      </c>
      <c r="B34" s="16">
        <v>0</v>
      </c>
      <c r="C34" s="17">
        <f t="shared" ref="C34:C44" si="2">SUM(A34-B34)</f>
        <v>0</v>
      </c>
      <c r="D34" s="33" t="s">
        <v>27</v>
      </c>
      <c r="E34" s="3">
        <v>0</v>
      </c>
      <c r="F34" s="16">
        <v>0</v>
      </c>
      <c r="G34" s="17">
        <f t="shared" ref="G34:G44" si="3">SUM(E34-F34)</f>
        <v>0</v>
      </c>
      <c r="H34" s="19"/>
    </row>
    <row r="35" spans="1:8" x14ac:dyDescent="0.3">
      <c r="A35" s="3">
        <v>0</v>
      </c>
      <c r="B35" s="16">
        <v>0</v>
      </c>
      <c r="C35" s="17">
        <f t="shared" si="2"/>
        <v>0</v>
      </c>
      <c r="D35" s="20" t="s">
        <v>25</v>
      </c>
      <c r="E35" s="3">
        <v>0</v>
      </c>
      <c r="F35" s="16">
        <v>0</v>
      </c>
      <c r="G35" s="17">
        <f t="shared" si="3"/>
        <v>0</v>
      </c>
      <c r="H35" s="19"/>
    </row>
    <row r="36" spans="1:8" x14ac:dyDescent="0.3">
      <c r="A36" s="3">
        <v>149.75</v>
      </c>
      <c r="B36" s="16">
        <v>120</v>
      </c>
      <c r="C36" s="17">
        <f t="shared" si="2"/>
        <v>29.75</v>
      </c>
      <c r="D36" s="20" t="s">
        <v>26</v>
      </c>
      <c r="E36" s="3">
        <v>149.75</v>
      </c>
      <c r="F36" s="16">
        <v>120</v>
      </c>
      <c r="G36" s="17">
        <f t="shared" si="3"/>
        <v>29.75</v>
      </c>
      <c r="H36" s="19"/>
    </row>
    <row r="37" spans="1:8" x14ac:dyDescent="0.3">
      <c r="A37" s="3">
        <v>3980.09</v>
      </c>
      <c r="B37" s="16">
        <v>4400</v>
      </c>
      <c r="C37" s="17">
        <f>SUM(A37-B37)</f>
        <v>-419.90999999999985</v>
      </c>
      <c r="D37" s="20" t="s">
        <v>29</v>
      </c>
      <c r="E37" s="3">
        <v>3980.09</v>
      </c>
      <c r="F37" s="16">
        <v>4400</v>
      </c>
      <c r="G37" s="17">
        <f t="shared" si="3"/>
        <v>-419.90999999999985</v>
      </c>
      <c r="H37" s="19"/>
    </row>
    <row r="38" spans="1:8" x14ac:dyDescent="0.3">
      <c r="A38" s="3">
        <v>55.8</v>
      </c>
      <c r="B38" s="16">
        <v>35</v>
      </c>
      <c r="C38" s="17">
        <f t="shared" si="2"/>
        <v>20.799999999999997</v>
      </c>
      <c r="D38" s="20" t="s">
        <v>42</v>
      </c>
      <c r="E38" s="3">
        <v>55.8</v>
      </c>
      <c r="F38" s="16">
        <v>35</v>
      </c>
      <c r="G38" s="17">
        <f t="shared" si="3"/>
        <v>20.799999999999997</v>
      </c>
      <c r="H38" s="19"/>
    </row>
    <row r="39" spans="1:8" x14ac:dyDescent="0.3">
      <c r="A39" s="3">
        <v>0</v>
      </c>
      <c r="B39" s="16">
        <v>0</v>
      </c>
      <c r="C39" s="17">
        <f t="shared" si="2"/>
        <v>0</v>
      </c>
      <c r="D39" s="20" t="s">
        <v>30</v>
      </c>
      <c r="E39" s="3">
        <v>0</v>
      </c>
      <c r="F39" s="16">
        <v>0</v>
      </c>
      <c r="G39" s="17">
        <f t="shared" si="3"/>
        <v>0</v>
      </c>
      <c r="H39" s="19"/>
    </row>
    <row r="40" spans="1:8" x14ac:dyDescent="0.3">
      <c r="A40" s="3">
        <v>0</v>
      </c>
      <c r="B40" s="16">
        <v>0</v>
      </c>
      <c r="C40" s="17">
        <f t="shared" si="2"/>
        <v>0</v>
      </c>
      <c r="D40" s="20" t="s">
        <v>13</v>
      </c>
      <c r="E40" s="3">
        <v>0</v>
      </c>
      <c r="F40" s="16">
        <v>0</v>
      </c>
      <c r="G40" s="17">
        <f t="shared" si="3"/>
        <v>0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31</v>
      </c>
      <c r="E41" s="3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32</v>
      </c>
      <c r="E42" s="3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417.31</v>
      </c>
      <c r="B43" s="16">
        <v>420</v>
      </c>
      <c r="C43" s="17">
        <f t="shared" si="2"/>
        <v>-2.6899999999999977</v>
      </c>
      <c r="D43" s="20" t="s">
        <v>37</v>
      </c>
      <c r="E43" s="3">
        <v>417.31</v>
      </c>
      <c r="F43" s="16">
        <v>420</v>
      </c>
      <c r="G43" s="17">
        <f t="shared" si="3"/>
        <v>-2.6899999999999977</v>
      </c>
      <c r="H43" s="19"/>
    </row>
    <row r="44" spans="1:8" x14ac:dyDescent="0.3">
      <c r="A44" s="8">
        <v>0</v>
      </c>
      <c r="B44" s="34">
        <v>0</v>
      </c>
      <c r="C44" s="35">
        <f t="shared" si="2"/>
        <v>0</v>
      </c>
      <c r="D44" s="20" t="s">
        <v>12</v>
      </c>
      <c r="E44" s="8">
        <v>0</v>
      </c>
      <c r="F44" s="34">
        <v>0</v>
      </c>
      <c r="G44" s="35">
        <f t="shared" si="3"/>
        <v>0</v>
      </c>
      <c r="H44" s="19"/>
    </row>
    <row r="45" spans="1:8" x14ac:dyDescent="0.3">
      <c r="A45" s="3">
        <f>SUM(A33:A44)</f>
        <v>8343.0600000000013</v>
      </c>
      <c r="B45" s="16">
        <f>SUM(B33:B44)</f>
        <v>8580</v>
      </c>
      <c r="C45" s="17">
        <f>SUM(C33:C44)</f>
        <v>-236.93999999999971</v>
      </c>
      <c r="D45" s="36" t="s">
        <v>33</v>
      </c>
      <c r="E45" s="3">
        <f>SUM(E33:E44)</f>
        <v>8343.0600000000013</v>
      </c>
      <c r="F45" s="16">
        <f>SUM(F33:F44)</f>
        <v>8580</v>
      </c>
      <c r="G45" s="17">
        <f>SUM(G33:G44)</f>
        <v>-236.93999999999971</v>
      </c>
      <c r="H45" s="19"/>
    </row>
    <row r="46" spans="1:8" x14ac:dyDescent="0.3">
      <c r="A46" s="3"/>
      <c r="B46" s="16"/>
      <c r="C46" s="17"/>
      <c r="D46" s="36"/>
      <c r="E46" s="3"/>
      <c r="F46" s="16"/>
      <c r="G46" s="17"/>
      <c r="H46" s="19"/>
    </row>
    <row r="47" spans="1:8" x14ac:dyDescent="0.3">
      <c r="A47" s="3"/>
      <c r="B47" s="16"/>
      <c r="C47" s="17"/>
      <c r="D47" s="32" t="s">
        <v>47</v>
      </c>
      <c r="E47" s="3"/>
      <c r="F47" s="16"/>
      <c r="G47" s="17"/>
      <c r="H47" s="19"/>
    </row>
    <row r="48" spans="1:8" x14ac:dyDescent="0.3">
      <c r="A48" s="3">
        <v>7166.54</v>
      </c>
      <c r="B48" s="16">
        <v>11378</v>
      </c>
      <c r="C48" s="17">
        <f t="shared" ref="C48:C54" si="4">SUM(A48-B48)</f>
        <v>-4211.46</v>
      </c>
      <c r="D48" s="20" t="s">
        <v>28</v>
      </c>
      <c r="E48" s="3">
        <v>7166.54</v>
      </c>
      <c r="F48" s="16">
        <v>11378</v>
      </c>
      <c r="G48" s="17">
        <f t="shared" ref="G48:G54" si="5">SUM(E48-F48)</f>
        <v>-4211.46</v>
      </c>
      <c r="H48" s="19"/>
    </row>
    <row r="49" spans="1:8" x14ac:dyDescent="0.3">
      <c r="A49" s="3">
        <v>195.95</v>
      </c>
      <c r="B49" s="16">
        <v>240</v>
      </c>
      <c r="C49" s="17">
        <f t="shared" si="4"/>
        <v>-44.050000000000011</v>
      </c>
      <c r="D49" s="20" t="s">
        <v>25</v>
      </c>
      <c r="E49" s="3">
        <v>195.95</v>
      </c>
      <c r="F49" s="16">
        <v>240</v>
      </c>
      <c r="G49" s="17">
        <f t="shared" si="5"/>
        <v>-44.050000000000011</v>
      </c>
      <c r="H49" s="19"/>
    </row>
    <row r="50" spans="1:8" x14ac:dyDescent="0.3">
      <c r="A50" s="3">
        <v>970.11</v>
      </c>
      <c r="B50" s="16">
        <v>1700</v>
      </c>
      <c r="C50" s="17">
        <f t="shared" si="4"/>
        <v>-729.89</v>
      </c>
      <c r="D50" s="20" t="s">
        <v>12</v>
      </c>
      <c r="E50" s="3">
        <v>970.11</v>
      </c>
      <c r="F50" s="16">
        <v>1700</v>
      </c>
      <c r="G50" s="17">
        <f t="shared" si="5"/>
        <v>-729.89</v>
      </c>
      <c r="H50" s="19"/>
    </row>
    <row r="51" spans="1:8" x14ac:dyDescent="0.3">
      <c r="A51" s="3">
        <v>6653</v>
      </c>
      <c r="B51" s="16">
        <v>7366</v>
      </c>
      <c r="C51" s="17">
        <f t="shared" si="4"/>
        <v>-713</v>
      </c>
      <c r="D51" s="20" t="s">
        <v>34</v>
      </c>
      <c r="E51" s="3">
        <v>6653</v>
      </c>
      <c r="F51" s="16">
        <v>7366</v>
      </c>
      <c r="G51" s="17">
        <f t="shared" si="5"/>
        <v>-713</v>
      </c>
      <c r="H51" s="19"/>
    </row>
    <row r="52" spans="1:8" x14ac:dyDescent="0.3">
      <c r="A52" s="3">
        <v>12977.92</v>
      </c>
      <c r="B52" s="16">
        <v>15726</v>
      </c>
      <c r="C52" s="17">
        <f t="shared" si="4"/>
        <v>-2748.08</v>
      </c>
      <c r="D52" s="20" t="s">
        <v>45</v>
      </c>
      <c r="E52" s="3">
        <v>12977.92</v>
      </c>
      <c r="F52" s="16">
        <v>15726</v>
      </c>
      <c r="G52" s="17">
        <f t="shared" si="5"/>
        <v>-2748.08</v>
      </c>
      <c r="H52" s="19"/>
    </row>
    <row r="53" spans="1:8" x14ac:dyDescent="0.3">
      <c r="A53" s="3">
        <v>2048</v>
      </c>
      <c r="B53" s="16">
        <v>7562</v>
      </c>
      <c r="C53" s="17">
        <f t="shared" si="4"/>
        <v>-5514</v>
      </c>
      <c r="D53" s="20" t="s">
        <v>49</v>
      </c>
      <c r="E53" s="3">
        <v>2048</v>
      </c>
      <c r="F53" s="16">
        <v>7562</v>
      </c>
      <c r="G53" s="17">
        <f t="shared" si="5"/>
        <v>-5514</v>
      </c>
      <c r="H53" s="19"/>
    </row>
    <row r="54" spans="1:8" x14ac:dyDescent="0.3">
      <c r="A54" s="8">
        <v>1689.4</v>
      </c>
      <c r="B54" s="34">
        <v>1185</v>
      </c>
      <c r="C54" s="17">
        <f t="shared" si="4"/>
        <v>504.40000000000009</v>
      </c>
      <c r="D54" s="20" t="s">
        <v>46</v>
      </c>
      <c r="E54" s="8">
        <v>1689.4</v>
      </c>
      <c r="F54" s="34">
        <v>1185</v>
      </c>
      <c r="G54" s="17">
        <f t="shared" si="5"/>
        <v>504.40000000000009</v>
      </c>
      <c r="H54" s="19"/>
    </row>
    <row r="55" spans="1:8" x14ac:dyDescent="0.3">
      <c r="A55" s="3">
        <f>SUM(A48:A54)</f>
        <v>31700.920000000002</v>
      </c>
      <c r="B55" s="16">
        <f>SUM(B48:B54)</f>
        <v>45157</v>
      </c>
      <c r="C55" s="17">
        <f>SUM(C48:C54)</f>
        <v>-13456.08</v>
      </c>
      <c r="D55" s="36" t="s">
        <v>35</v>
      </c>
      <c r="E55" s="3">
        <f>SUM(E48:E54)</f>
        <v>31700.920000000002</v>
      </c>
      <c r="F55" s="16">
        <f>SUM(F48:F54)</f>
        <v>45157</v>
      </c>
      <c r="G55" s="17">
        <f>SUM(G48:G54)</f>
        <v>-13456.08</v>
      </c>
      <c r="H55" s="19"/>
    </row>
    <row r="56" spans="1:8" x14ac:dyDescent="0.3">
      <c r="A56" s="3"/>
      <c r="B56" s="16"/>
      <c r="C56" s="17"/>
      <c r="D56" s="20"/>
      <c r="E56" s="3"/>
      <c r="F56" s="16"/>
      <c r="G56" s="17"/>
      <c r="H56" s="19"/>
    </row>
    <row r="57" spans="1:8" x14ac:dyDescent="0.3">
      <c r="A57" s="3"/>
      <c r="B57" s="16"/>
      <c r="C57" s="17"/>
      <c r="D57" s="32" t="s">
        <v>36</v>
      </c>
      <c r="E57" s="3"/>
      <c r="F57" s="16"/>
      <c r="G57" s="17"/>
      <c r="H57" s="19"/>
    </row>
    <row r="58" spans="1:8" x14ac:dyDescent="0.3">
      <c r="A58" s="3">
        <v>1014.49</v>
      </c>
      <c r="B58" s="16">
        <v>1257</v>
      </c>
      <c r="C58" s="17">
        <f>SUM(A58-B58)</f>
        <v>-242.51</v>
      </c>
      <c r="D58" s="20" t="s">
        <v>28</v>
      </c>
      <c r="E58" s="3">
        <v>1014.49</v>
      </c>
      <c r="F58" s="16">
        <v>1257</v>
      </c>
      <c r="G58" s="17">
        <f>SUM(E58-F58)</f>
        <v>-242.51</v>
      </c>
      <c r="H58" s="19"/>
    </row>
    <row r="59" spans="1:8" x14ac:dyDescent="0.3">
      <c r="A59" s="3">
        <v>0</v>
      </c>
      <c r="B59" s="16">
        <v>0</v>
      </c>
      <c r="C59" s="17">
        <f t="shared" ref="C59:C67" si="6">SUM(A59-B59)</f>
        <v>0</v>
      </c>
      <c r="D59" s="20" t="s">
        <v>27</v>
      </c>
      <c r="E59" s="3">
        <v>0</v>
      </c>
      <c r="F59" s="16">
        <v>0</v>
      </c>
      <c r="G59" s="17">
        <f t="shared" ref="G59:G66" si="7">SUM(E59-F59)</f>
        <v>0</v>
      </c>
      <c r="H59" s="19"/>
    </row>
    <row r="60" spans="1:8" x14ac:dyDescent="0.3">
      <c r="A60" s="3">
        <v>0</v>
      </c>
      <c r="B60" s="16">
        <v>0</v>
      </c>
      <c r="C60" s="17">
        <f t="shared" si="6"/>
        <v>0</v>
      </c>
      <c r="D60" s="20" t="s">
        <v>25</v>
      </c>
      <c r="E60" s="3">
        <v>0</v>
      </c>
      <c r="F60" s="16">
        <v>0</v>
      </c>
      <c r="G60" s="17">
        <f t="shared" si="7"/>
        <v>0</v>
      </c>
      <c r="H60" s="19"/>
    </row>
    <row r="61" spans="1:8" x14ac:dyDescent="0.3">
      <c r="A61" s="3">
        <v>0</v>
      </c>
      <c r="B61" s="16">
        <v>0</v>
      </c>
      <c r="C61" s="17">
        <f t="shared" si="6"/>
        <v>0</v>
      </c>
      <c r="D61" s="20" t="s">
        <v>26</v>
      </c>
      <c r="E61" s="3">
        <v>0</v>
      </c>
      <c r="F61" s="16">
        <v>0</v>
      </c>
      <c r="G61" s="17">
        <f t="shared" si="7"/>
        <v>0</v>
      </c>
      <c r="H61" s="19"/>
    </row>
    <row r="62" spans="1:8" x14ac:dyDescent="0.3">
      <c r="A62" s="3">
        <v>14.44</v>
      </c>
      <c r="B62" s="16">
        <v>15</v>
      </c>
      <c r="C62" s="17">
        <f t="shared" si="6"/>
        <v>-0.5600000000000005</v>
      </c>
      <c r="D62" s="20" t="s">
        <v>37</v>
      </c>
      <c r="E62" s="3">
        <v>14.44</v>
      </c>
      <c r="F62" s="16">
        <v>15</v>
      </c>
      <c r="G62" s="17">
        <f t="shared" si="7"/>
        <v>-0.5600000000000005</v>
      </c>
      <c r="H62" s="19"/>
    </row>
    <row r="63" spans="1:8" x14ac:dyDescent="0.3">
      <c r="A63" s="3">
        <v>1000</v>
      </c>
      <c r="B63" s="16">
        <v>1000</v>
      </c>
      <c r="C63" s="17">
        <f t="shared" si="6"/>
        <v>0</v>
      </c>
      <c r="D63" s="20" t="s">
        <v>38</v>
      </c>
      <c r="E63" s="3">
        <v>1000</v>
      </c>
      <c r="F63" s="16">
        <v>1000</v>
      </c>
      <c r="G63" s="17">
        <f t="shared" si="7"/>
        <v>0</v>
      </c>
      <c r="H63" s="19"/>
    </row>
    <row r="64" spans="1:8" x14ac:dyDescent="0.3">
      <c r="A64" s="3">
        <v>0</v>
      </c>
      <c r="B64" s="16">
        <v>35</v>
      </c>
      <c r="C64" s="17">
        <f t="shared" si="6"/>
        <v>-35</v>
      </c>
      <c r="D64" s="20" t="s">
        <v>39</v>
      </c>
      <c r="E64" s="3">
        <v>0</v>
      </c>
      <c r="F64" s="16">
        <v>35</v>
      </c>
      <c r="G64" s="17">
        <f t="shared" si="7"/>
        <v>-35</v>
      </c>
      <c r="H64" s="19"/>
    </row>
    <row r="65" spans="1:8" x14ac:dyDescent="0.3">
      <c r="A65" s="3">
        <v>0</v>
      </c>
      <c r="B65" s="16">
        <v>0</v>
      </c>
      <c r="C65" s="17">
        <f t="shared" si="6"/>
        <v>0</v>
      </c>
      <c r="D65" s="20" t="s">
        <v>40</v>
      </c>
      <c r="E65" s="3">
        <v>0</v>
      </c>
      <c r="F65" s="16">
        <v>0</v>
      </c>
      <c r="G65" s="17">
        <f t="shared" si="7"/>
        <v>0</v>
      </c>
      <c r="H65" s="19"/>
    </row>
    <row r="66" spans="1:8" x14ac:dyDescent="0.3">
      <c r="A66" s="3">
        <v>0</v>
      </c>
      <c r="B66" s="16">
        <v>20</v>
      </c>
      <c r="C66" s="17">
        <f t="shared" si="6"/>
        <v>-20</v>
      </c>
      <c r="D66" s="20" t="s">
        <v>41</v>
      </c>
      <c r="E66" s="3">
        <v>0</v>
      </c>
      <c r="F66" s="16">
        <v>20</v>
      </c>
      <c r="G66" s="17">
        <f t="shared" si="7"/>
        <v>-20</v>
      </c>
      <c r="H66" s="19"/>
    </row>
    <row r="67" spans="1:8" x14ac:dyDescent="0.3">
      <c r="A67" s="8">
        <v>-1721.67</v>
      </c>
      <c r="B67" s="34">
        <v>500</v>
      </c>
      <c r="C67" s="35">
        <f t="shared" si="6"/>
        <v>-2221.67</v>
      </c>
      <c r="D67" s="20" t="s">
        <v>12</v>
      </c>
      <c r="E67" s="8">
        <v>-1721.67</v>
      </c>
      <c r="F67" s="34">
        <v>500</v>
      </c>
      <c r="G67" s="17">
        <f>SUM(E67-F67)</f>
        <v>-2221.67</v>
      </c>
      <c r="H67" s="19"/>
    </row>
    <row r="68" spans="1:8" x14ac:dyDescent="0.3">
      <c r="A68" s="3">
        <f>SUM(A58:A67)</f>
        <v>307.26</v>
      </c>
      <c r="B68" s="16">
        <f>SUM(B58:B67)</f>
        <v>2827</v>
      </c>
      <c r="C68" s="17">
        <f>SUM(C58:C67)</f>
        <v>-2519.7400000000002</v>
      </c>
      <c r="D68" s="36" t="s">
        <v>35</v>
      </c>
      <c r="E68" s="3">
        <f>SUM(E58:E67)</f>
        <v>307.26</v>
      </c>
      <c r="F68" s="16">
        <f>SUM(F58:F67)</f>
        <v>2827</v>
      </c>
      <c r="G68" s="17">
        <f>SUM(E68-F68)</f>
        <v>-2519.7399999999998</v>
      </c>
      <c r="H68" s="19"/>
    </row>
    <row r="69" spans="1:8" x14ac:dyDescent="0.3">
      <c r="A69" s="4">
        <f>A68+A55+A45</f>
        <v>40351.240000000005</v>
      </c>
      <c r="B69" s="21">
        <f>SUM(B45+B55+B68)</f>
        <v>56564</v>
      </c>
      <c r="C69" s="22">
        <f>A69-B69</f>
        <v>-16212.759999999995</v>
      </c>
      <c r="D69" s="23" t="s">
        <v>43</v>
      </c>
      <c r="E69" s="4">
        <f>E68+E55+E45</f>
        <v>40351.240000000005</v>
      </c>
      <c r="F69" s="21">
        <f>SUM(F45+F55+F68)</f>
        <v>56564</v>
      </c>
      <c r="G69" s="22">
        <f>E69-F69</f>
        <v>-16212.759999999995</v>
      </c>
      <c r="H69" s="19"/>
    </row>
    <row r="70" spans="1:8" x14ac:dyDescent="0.3">
      <c r="A70" s="7"/>
      <c r="B70" s="30"/>
      <c r="C70" s="31"/>
      <c r="D70" s="20"/>
      <c r="E70" s="7"/>
      <c r="F70" s="30"/>
      <c r="G70" s="31"/>
      <c r="H70" s="19"/>
    </row>
    <row r="71" spans="1:8" x14ac:dyDescent="0.3">
      <c r="A71" s="6"/>
      <c r="B71" s="27"/>
      <c r="C71" s="28"/>
      <c r="D71" s="20"/>
      <c r="E71" s="6"/>
      <c r="F71" s="27"/>
      <c r="G71" s="28"/>
      <c r="H71" s="19"/>
    </row>
    <row r="72" spans="1:8" ht="15" thickBot="1" x14ac:dyDescent="0.35">
      <c r="A72" s="9">
        <f>A29-A69</f>
        <v>-18338.930000000008</v>
      </c>
      <c r="B72" s="37">
        <f>B29-B69</f>
        <v>-24313</v>
      </c>
      <c r="C72" s="38">
        <f>C29-C69</f>
        <v>5974.0699999999943</v>
      </c>
      <c r="D72" s="39" t="s">
        <v>14</v>
      </c>
      <c r="E72" s="9">
        <f>E29-E69</f>
        <v>-18338.770000000008</v>
      </c>
      <c r="F72" s="37">
        <f>F29-F69</f>
        <v>-24313</v>
      </c>
      <c r="G72" s="38">
        <f>SUM(E72-F72)</f>
        <v>5974.2299999999923</v>
      </c>
      <c r="H72" s="19"/>
    </row>
    <row r="73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Owner</cp:lastModifiedBy>
  <cp:lastPrinted>2010-02-08T17:06:10Z</cp:lastPrinted>
  <dcterms:created xsi:type="dcterms:W3CDTF">2010-02-02T23:07:27Z</dcterms:created>
  <dcterms:modified xsi:type="dcterms:W3CDTF">2023-02-10T18:36:36Z</dcterms:modified>
</cp:coreProperties>
</file>