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2-2022\"/>
    </mc:Choice>
  </mc:AlternateContent>
  <xr:revisionPtr revIDLastSave="0" documentId="13_ncr:1_{75733E02-E6A6-4731-AB63-02C89DF92DF5}" xr6:coauthVersionLast="47" xr6:coauthVersionMax="47" xr10:uidLastSave="{00000000-0000-0000-0000-000000000000}"/>
  <bookViews>
    <workbookView xWindow="684" yWindow="564" windowWidth="11520" windowHeight="1149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Top Gun raffle, Christmas Bash, Franchi raffle, Lakeshore banquet, Valley Bash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'23 calendar sales, $910 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USFWS, includes $9300 admin fee closeout '20 agreement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$123.81 decoy auction, $125 memorial donations, $4875 donations ($1000 back to endowment fund)</t>
        </r>
      </text>
    </comment>
    <comment ref="A22" authorId="0" shapeId="0" xr:uid="{EFA925DA-C12F-4C89-B9ED-3217359821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raffle prize expense, $223.58 wood duck box shipping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class B licenses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$78.10 mem drive FB ad,, $203 WWA conference, $180 WWF membership, $1000 Ziegler donation into endowment, $167 mem gift shipping, $350 wood duck box shipping,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$315 project signs,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gain, includes $1000 donation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<sst xmlns="http://schemas.openxmlformats.org/spreadsheetml/2006/main" count="64" uniqueCount="50">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</sst>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4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52" t="s">
        <v>0</v>
      </c>
      <c r="B1" s="52"/>
      <c r="C1" s="52"/>
      <c r="D1" s="52"/>
      <c r="E1" s="52"/>
      <c r="F1" s="52"/>
      <c r="G1" s="52"/>
    </row>
    <row r="2" spans="1:12" x14ac:dyDescent="0.3">
      <c r="A2" s="52" t="s">
        <v>1</v>
      </c>
      <c r="B2" s="52"/>
      <c r="C2" s="52"/>
      <c r="D2" s="52"/>
      <c r="E2" s="52"/>
      <c r="F2" s="52"/>
      <c r="G2" s="52"/>
    </row>
    <row r="3" spans="1:12" x14ac:dyDescent="0.3">
      <c r="A3" s="53">
        <v>44926</v>
      </c>
      <c r="B3" s="53"/>
      <c r="C3" s="53"/>
      <c r="D3" s="53"/>
      <c r="E3" s="53"/>
      <c r="F3" s="53"/>
      <c r="G3" s="53"/>
    </row>
    <row r="6" spans="1:12" x14ac:dyDescent="0.3">
      <c r="A6" s="48" t="s">
        <v>2</v>
      </c>
      <c r="B6" s="49"/>
      <c r="C6" s="50"/>
      <c r="D6" s="10">
        <v>44926</v>
      </c>
      <c r="E6" s="51" t="s">
        <v>3</v>
      </c>
      <c r="F6" s="49"/>
      <c r="G6" s="50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7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79331.83</v>
      </c>
      <c r="B9" s="16">
        <v>36250</v>
      </c>
      <c r="C9" s="17">
        <f>A9-B9</f>
        <v>43081.83</v>
      </c>
      <c r="D9" s="18" t="s">
        <v>15</v>
      </c>
      <c r="E9" s="41">
        <v>465993</v>
      </c>
      <c r="F9" s="16">
        <v>428875</v>
      </c>
      <c r="G9" s="17">
        <f t="shared" ref="G9:G16" si="0">E9-F9</f>
        <v>37118</v>
      </c>
      <c r="H9" s="19"/>
    </row>
    <row r="10" spans="1:12" x14ac:dyDescent="0.3">
      <c r="A10" s="3">
        <v>76424.86</v>
      </c>
      <c r="B10" s="16">
        <v>44300</v>
      </c>
      <c r="C10" s="17">
        <f>A10-B10</f>
        <v>32124.86</v>
      </c>
      <c r="D10" s="18" t="s">
        <v>16</v>
      </c>
      <c r="E10" s="41">
        <v>114014</v>
      </c>
      <c r="F10" s="16">
        <v>81195</v>
      </c>
      <c r="G10" s="17">
        <f t="shared" si="0"/>
        <v>32819</v>
      </c>
      <c r="H10" s="19"/>
    </row>
    <row r="11" spans="1:12" x14ac:dyDescent="0.3">
      <c r="A11" s="3">
        <v>985</v>
      </c>
      <c r="B11" s="16">
        <v>525</v>
      </c>
      <c r="C11" s="17">
        <f t="shared" ref="C11:C16" si="1">A11-B11</f>
        <v>460</v>
      </c>
      <c r="D11" s="18" t="s">
        <v>44</v>
      </c>
      <c r="E11" s="41">
        <v>19485</v>
      </c>
      <c r="F11" s="16">
        <v>12725</v>
      </c>
      <c r="G11" s="17">
        <f t="shared" si="0"/>
        <v>6760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8510</v>
      </c>
      <c r="B13" s="16">
        <v>4896</v>
      </c>
      <c r="C13" s="17">
        <f t="shared" si="1"/>
        <v>3614</v>
      </c>
      <c r="D13" s="18" t="s">
        <v>18</v>
      </c>
      <c r="E13" s="41">
        <v>46172</v>
      </c>
      <c r="F13" s="16">
        <v>58752</v>
      </c>
      <c r="G13" s="17">
        <f t="shared" si="0"/>
        <v>-12580</v>
      </c>
      <c r="H13" s="19"/>
    </row>
    <row r="14" spans="1:12" x14ac:dyDescent="0.3">
      <c r="A14" s="3">
        <v>26028.6</v>
      </c>
      <c r="B14" s="16">
        <v>5000</v>
      </c>
      <c r="C14" s="17">
        <f t="shared" si="1"/>
        <v>21028.6</v>
      </c>
      <c r="D14" s="18" t="s">
        <v>19</v>
      </c>
      <c r="E14" s="41">
        <v>168013</v>
      </c>
      <c r="F14" s="16">
        <v>175470</v>
      </c>
      <c r="G14" s="17">
        <f t="shared" si="0"/>
        <v>-7457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41">
        <v>53111</v>
      </c>
      <c r="F15" s="16">
        <v>34200</v>
      </c>
      <c r="G15" s="17">
        <f t="shared" si="0"/>
        <v>18911</v>
      </c>
      <c r="H15" s="19"/>
    </row>
    <row r="16" spans="1:12" x14ac:dyDescent="0.3">
      <c r="A16" s="3">
        <v>5350</v>
      </c>
      <c r="B16" s="16">
        <v>500</v>
      </c>
      <c r="C16" s="17">
        <f t="shared" si="1"/>
        <v>4850</v>
      </c>
      <c r="D16" s="20" t="s">
        <v>12</v>
      </c>
      <c r="E16" s="41">
        <v>35044</v>
      </c>
      <c r="F16" s="16">
        <v>6700</v>
      </c>
      <c r="G16" s="17">
        <f t="shared" si="0"/>
        <v>28344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196630.29</v>
      </c>
      <c r="B18" s="21">
        <f>SUM(B9:B17)</f>
        <v>91471</v>
      </c>
      <c r="C18" s="22">
        <f>SUM(C9:C17)</f>
        <v>105159.29000000001</v>
      </c>
      <c r="D18" s="23" t="s">
        <v>8</v>
      </c>
      <c r="E18" s="42">
        <v>902832</v>
      </c>
      <c r="F18" s="21">
        <f>SUM(F9:F17)</f>
        <v>798917</v>
      </c>
      <c r="G18" s="22">
        <f>SUM(G9:G17)</f>
        <v>103915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40789.68</v>
      </c>
      <c r="B21" s="16">
        <v>21750</v>
      </c>
      <c r="C21" s="17">
        <f>SUM(A21-B21)</f>
        <v>19039.68</v>
      </c>
      <c r="D21" s="18" t="s">
        <v>20</v>
      </c>
      <c r="E21" s="41">
        <v>235710</v>
      </c>
      <c r="F21" s="16">
        <v>257325</v>
      </c>
      <c r="G21" s="17">
        <f>SUM(E21-F21)</f>
        <v>-21615</v>
      </c>
      <c r="H21" s="19"/>
      <c r="J21" s="16"/>
    </row>
    <row r="22" spans="1:10" x14ac:dyDescent="0.3">
      <c r="A22" s="3">
        <v>50403.08</v>
      </c>
      <c r="B22" s="16">
        <v>37100</v>
      </c>
      <c r="C22" s="17">
        <f>SUM(A22-B22)</f>
        <v>13303.080000000002</v>
      </c>
      <c r="D22" s="18" t="s">
        <v>21</v>
      </c>
      <c r="E22" s="41">
        <v>67996</v>
      </c>
      <c r="F22" s="16">
        <v>51200</v>
      </c>
      <c r="G22" s="17">
        <f>SUM(E22-F22)</f>
        <v>16796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91192.760000000009</v>
      </c>
      <c r="B27" s="21">
        <f>SUM(B20:B26)</f>
        <v>58850</v>
      </c>
      <c r="C27" s="22">
        <f>SUM(C21:C26)</f>
        <v>32342.760000000002</v>
      </c>
      <c r="D27" s="23" t="s">
        <v>11</v>
      </c>
      <c r="E27" s="42">
        <v>303706</v>
      </c>
      <c r="F27" s="21">
        <f>SUM(F20:F26)</f>
        <v>308525</v>
      </c>
      <c r="G27" s="22">
        <f>SUM(G21:G26)</f>
        <v>-4819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105437.53</v>
      </c>
      <c r="B29" s="21">
        <f>B18-B27</f>
        <v>32621</v>
      </c>
      <c r="C29" s="22">
        <f>C18-C27</f>
        <v>72816.53</v>
      </c>
      <c r="D29" s="23" t="s">
        <v>22</v>
      </c>
      <c r="E29" s="42">
        <f>E18-E27</f>
        <v>599126</v>
      </c>
      <c r="F29" s="21">
        <f>F18-F27</f>
        <v>490392</v>
      </c>
      <c r="G29" s="22">
        <f>G18-G27</f>
        <v>108734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3826.8</v>
      </c>
      <c r="B33" s="16">
        <v>4960</v>
      </c>
      <c r="C33" s="17">
        <f>SUM(A33-B33)</f>
        <v>-1133.1999999999998</v>
      </c>
      <c r="D33" s="20" t="s">
        <v>28</v>
      </c>
      <c r="E33" s="41">
        <v>51955</v>
      </c>
      <c r="F33" s="16">
        <v>57213</v>
      </c>
      <c r="G33" s="17">
        <f>SUM(E33-F33)</f>
        <v>-5258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392.84</v>
      </c>
      <c r="B35" s="16">
        <v>1000</v>
      </c>
      <c r="C35" s="17">
        <f t="shared" si="2"/>
        <v>-607.16000000000008</v>
      </c>
      <c r="D35" s="20" t="s">
        <v>25</v>
      </c>
      <c r="E35" s="41">
        <v>2327</v>
      </c>
      <c r="F35" s="16">
        <v>4020</v>
      </c>
      <c r="G35" s="17">
        <f t="shared" si="3"/>
        <v>-1693</v>
      </c>
      <c r="H35" s="19"/>
    </row>
    <row r="36" spans="1:8" x14ac:dyDescent="0.3">
      <c r="A36" s="3">
        <v>135.84</v>
      </c>
      <c r="B36" s="16">
        <v>120</v>
      </c>
      <c r="C36" s="17">
        <f t="shared" si="2"/>
        <v>15.840000000000003</v>
      </c>
      <c r="D36" s="20" t="s">
        <v>26</v>
      </c>
      <c r="E36" s="41">
        <v>1390</v>
      </c>
      <c r="F36" s="16">
        <v>1390</v>
      </c>
      <c r="G36" s="17">
        <f t="shared" si="3"/>
        <v>0</v>
      </c>
      <c r="H36" s="19"/>
    </row>
    <row r="37" spans="1:8" x14ac:dyDescent="0.3">
      <c r="A37" s="3">
        <v>1489.95</v>
      </c>
      <c r="B37" s="16">
        <v>1000</v>
      </c>
      <c r="C37" s="17">
        <f>SUM(A37-B37)</f>
        <v>489.95000000000005</v>
      </c>
      <c r="D37" s="20" t="s">
        <v>29</v>
      </c>
      <c r="E37" s="41">
        <v>17813</v>
      </c>
      <c r="F37" s="16">
        <v>16500</v>
      </c>
      <c r="G37" s="17">
        <f t="shared" si="3"/>
        <v>1313</v>
      </c>
      <c r="H37" s="19"/>
    </row>
    <row r="38" spans="1:8" x14ac:dyDescent="0.3">
      <c r="A38" s="3">
        <v>43.34</v>
      </c>
      <c r="B38" s="16">
        <v>100</v>
      </c>
      <c r="C38" s="17">
        <f t="shared" si="2"/>
        <v>-56.66</v>
      </c>
      <c r="D38" s="20" t="s">
        <v>42</v>
      </c>
      <c r="E38" s="41">
        <v>912</v>
      </c>
      <c r="F38" s="16">
        <v>1015</v>
      </c>
      <c r="G38" s="17">
        <f t="shared" si="3"/>
        <v>-103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4589</v>
      </c>
      <c r="F43" s="16">
        <v>4430</v>
      </c>
      <c r="G43" s="17">
        <f t="shared" si="3"/>
        <v>159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6262.77</v>
      </c>
      <c r="B45" s="16">
        <f>SUM(B33:B44)</f>
        <v>7530</v>
      </c>
      <c r="C45" s="17">
        <f>SUM(C33:C44)</f>
        <v>-1267.23</v>
      </c>
      <c r="D45" s="36" t="s">
        <v>33</v>
      </c>
      <c r="E45" s="41">
        <f>SUM(E33:E44)</f>
        <v>79077</v>
      </c>
      <c r="F45" s="16">
        <f>SUM(F33:F44)</f>
        <v>84568</v>
      </c>
      <c r="G45" s="17">
        <f>SUM(G33:G44)</f>
        <v>-5491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7086.97</v>
      </c>
      <c r="B48" s="16">
        <v>6737</v>
      </c>
      <c r="C48" s="17">
        <f t="shared" ref="C48:C54" si="4">SUM(A48-B48)</f>
        <v>349.97000000000025</v>
      </c>
      <c r="D48" s="20" t="s">
        <v>28</v>
      </c>
      <c r="E48" s="41">
        <v>97480</v>
      </c>
      <c r="F48" s="16">
        <v>93072</v>
      </c>
      <c r="G48" s="17">
        <f t="shared" ref="G48:G54" si="5">SUM(E48-F48)</f>
        <v>4408</v>
      </c>
      <c r="H48" s="19"/>
    </row>
    <row r="49" spans="1:8" x14ac:dyDescent="0.3">
      <c r="A49" s="3">
        <v>182.26</v>
      </c>
      <c r="B49" s="16">
        <v>500</v>
      </c>
      <c r="C49" s="17">
        <f t="shared" si="4"/>
        <v>-317.74</v>
      </c>
      <c r="D49" s="20" t="s">
        <v>25</v>
      </c>
      <c r="E49" s="41">
        <v>3321</v>
      </c>
      <c r="F49" s="16">
        <v>3040</v>
      </c>
      <c r="G49" s="17">
        <f t="shared" si="5"/>
        <v>281</v>
      </c>
      <c r="H49" s="19"/>
    </row>
    <row r="50" spans="1:8" x14ac:dyDescent="0.3">
      <c r="A50" s="3">
        <v>2644.31</v>
      </c>
      <c r="B50" s="16">
        <v>900</v>
      </c>
      <c r="C50" s="17">
        <f t="shared" si="4"/>
        <v>1744.31</v>
      </c>
      <c r="D50" s="20" t="s">
        <v>12</v>
      </c>
      <c r="E50" s="41">
        <v>21490</v>
      </c>
      <c r="F50" s="16">
        <v>9550</v>
      </c>
      <c r="G50" s="17">
        <f t="shared" si="5"/>
        <v>11940</v>
      </c>
      <c r="H50" s="19"/>
    </row>
    <row r="51" spans="1:8" x14ac:dyDescent="0.3">
      <c r="A51" s="3">
        <v>4655</v>
      </c>
      <c r="B51" s="16">
        <v>6866</v>
      </c>
      <c r="C51" s="17">
        <f t="shared" si="4"/>
        <v>-2211</v>
      </c>
      <c r="D51" s="20" t="s">
        <v>34</v>
      </c>
      <c r="E51" s="41">
        <v>75042</v>
      </c>
      <c r="F51" s="16">
        <v>82392</v>
      </c>
      <c r="G51" s="17">
        <f t="shared" si="5"/>
        <v>-7350</v>
      </c>
      <c r="H51" s="19"/>
    </row>
    <row r="52" spans="1:8" x14ac:dyDescent="0.3">
      <c r="A52" s="3">
        <v>16728.599999999999</v>
      </c>
      <c r="B52" s="16">
        <v>5000</v>
      </c>
      <c r="C52" s="17">
        <f t="shared" si="4"/>
        <v>11728.599999999999</v>
      </c>
      <c r="D52" s="20" t="s">
        <v>45</v>
      </c>
      <c r="E52" s="41">
        <v>158713</v>
      </c>
      <c r="F52" s="16">
        <v>175470</v>
      </c>
      <c r="G52" s="17">
        <f t="shared" si="5"/>
        <v>-16757</v>
      </c>
      <c r="H52" s="19"/>
    </row>
    <row r="53" spans="1:8" x14ac:dyDescent="0.3">
      <c r="A53" s="3">
        <v>40</v>
      </c>
      <c r="B53" s="16">
        <v>0</v>
      </c>
      <c r="C53" s="17">
        <f t="shared" si="4"/>
        <v>40</v>
      </c>
      <c r="D53" s="20" t="s">
        <v>49</v>
      </c>
      <c r="E53" s="41">
        <v>36327</v>
      </c>
      <c r="F53" s="16">
        <v>17750</v>
      </c>
      <c r="G53" s="17">
        <f t="shared" si="5"/>
        <v>18577</v>
      </c>
      <c r="H53" s="19"/>
    </row>
    <row r="54" spans="1:8" x14ac:dyDescent="0.3">
      <c r="A54" s="8">
        <v>314.88</v>
      </c>
      <c r="B54" s="34">
        <v>100</v>
      </c>
      <c r="C54" s="17">
        <f t="shared" si="4"/>
        <v>214.88</v>
      </c>
      <c r="D54" s="20" t="s">
        <v>46</v>
      </c>
      <c r="E54" s="46">
        <v>9483</v>
      </c>
      <c r="F54" s="34">
        <v>7291</v>
      </c>
      <c r="G54" s="17">
        <f t="shared" si="5"/>
        <v>2192</v>
      </c>
      <c r="H54" s="19"/>
    </row>
    <row r="55" spans="1:8" x14ac:dyDescent="0.3">
      <c r="A55" s="3">
        <f>SUM(A48:A54)</f>
        <v>31652.02</v>
      </c>
      <c r="B55" s="16">
        <f>SUM(B48:B54)</f>
        <v>20103</v>
      </c>
      <c r="C55" s="17">
        <f>SUM(C48:C54)</f>
        <v>11549.019999999999</v>
      </c>
      <c r="D55" s="36" t="s">
        <v>35</v>
      </c>
      <c r="E55" s="41">
        <f>SUM(E48:E54)</f>
        <v>401856</v>
      </c>
      <c r="F55" s="16">
        <f>SUM(F48:F54)</f>
        <v>388565</v>
      </c>
      <c r="G55" s="17">
        <f>SUM(G48:G54)</f>
        <v>13291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1021.57</v>
      </c>
      <c r="B58" s="16">
        <v>1254</v>
      </c>
      <c r="C58" s="17">
        <f>SUM(A58-B58)</f>
        <v>-232.42999999999995</v>
      </c>
      <c r="D58" s="20" t="s">
        <v>28</v>
      </c>
      <c r="E58" s="41">
        <v>15221</v>
      </c>
      <c r="F58" s="16">
        <v>16308</v>
      </c>
      <c r="G58" s="17">
        <f>SUM(E58-F58)</f>
        <v>-1087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444</v>
      </c>
      <c r="G61" s="17">
        <f t="shared" si="7"/>
        <v>-444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58</v>
      </c>
      <c r="F62" s="16">
        <v>125</v>
      </c>
      <c r="G62" s="17">
        <f t="shared" si="7"/>
        <v>-67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6240</v>
      </c>
      <c r="F63" s="16">
        <v>6240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480</v>
      </c>
      <c r="G64" s="17">
        <f t="shared" si="7"/>
        <v>-447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41">
        <v>5880</v>
      </c>
      <c r="F65" s="16">
        <v>5700</v>
      </c>
      <c r="G65" s="17">
        <f t="shared" si="7"/>
        <v>180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58</v>
      </c>
      <c r="F66" s="16">
        <v>300</v>
      </c>
      <c r="G66" s="17">
        <f t="shared" si="7"/>
        <v>-242</v>
      </c>
      <c r="H66" s="19"/>
    </row>
    <row r="67" spans="1:8" x14ac:dyDescent="0.3">
      <c r="A67" s="8">
        <v>-159.21</v>
      </c>
      <c r="B67" s="34">
        <v>100</v>
      </c>
      <c r="C67" s="35">
        <f t="shared" si="6"/>
        <v>-259.21000000000004</v>
      </c>
      <c r="D67" s="20" t="s">
        <v>12</v>
      </c>
      <c r="E67" s="46">
        <v>-1246</v>
      </c>
      <c r="F67" s="34">
        <v>-3520</v>
      </c>
      <c r="G67" s="17">
        <f>SUM(E67-F67)</f>
        <v>2274</v>
      </c>
      <c r="H67" s="19"/>
    </row>
    <row r="68" spans="1:8" x14ac:dyDescent="0.3">
      <c r="A68" s="3">
        <f>SUM(A58:A67)</f>
        <v>1382.3600000000001</v>
      </c>
      <c r="B68" s="16">
        <f>SUM(B58:B67)</f>
        <v>1976</v>
      </c>
      <c r="C68" s="17">
        <f>SUM(C58:C67)</f>
        <v>-593.64</v>
      </c>
      <c r="D68" s="36" t="s">
        <v>35</v>
      </c>
      <c r="E68" s="41">
        <v>26341</v>
      </c>
      <c r="F68" s="16">
        <f>SUM(F58:F67)</f>
        <v>26077</v>
      </c>
      <c r="G68" s="17">
        <f>SUM(E68-F68)</f>
        <v>264</v>
      </c>
      <c r="H68" s="19"/>
    </row>
    <row r="69" spans="1:8" x14ac:dyDescent="0.3">
      <c r="A69" s="4">
        <f>A68+A55+A45</f>
        <v>39297.149999999994</v>
      </c>
      <c r="B69" s="21">
        <f>SUM(B45+B55+B68)</f>
        <v>29609</v>
      </c>
      <c r="C69" s="22">
        <f>A69-B69</f>
        <v>9688.1499999999942</v>
      </c>
      <c r="D69" s="23" t="s">
        <v>43</v>
      </c>
      <c r="E69" s="42">
        <f>E68+E55+E45</f>
        <v>507274</v>
      </c>
      <c r="F69" s="21">
        <f>SUM(F45+F55+F68)</f>
        <v>499210</v>
      </c>
      <c r="G69" s="22">
        <f>E69-F69</f>
        <v>8064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66140.38</v>
      </c>
      <c r="B72" s="37">
        <f>B29-B69</f>
        <v>3012</v>
      </c>
      <c r="C72" s="38">
        <f>C29-C69</f>
        <v>63128.380000000005</v>
      </c>
      <c r="D72" s="39" t="s">
        <v>14</v>
      </c>
      <c r="E72" s="9">
        <v>91925.72</v>
      </c>
      <c r="F72" s="37">
        <f>F29-F69</f>
        <v>-8818</v>
      </c>
      <c r="G72" s="38">
        <f>SUM(E72-F72)</f>
        <v>100743.72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2023-02-06T18:57:48Z</dcterms:modified>
</cp:coreProperties>
</file>