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2-23\"/>
    </mc:Choice>
  </mc:AlternateContent>
  <xr:revisionPtr revIDLastSave="0" documentId="13_ncr:1_{08BE414D-CD6E-4397-AA0F-00FD5FE02D88}" xr6:coauthVersionLast="47" xr6:coauthVersionMax="47" xr10:uidLastSave="{00000000-0000-0000-0000-000000000000}"/>
  <bookViews>
    <workbookView xWindow="-24" yWindow="36" windowWidth="10620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E55" i="1" l="1"/>
  <c r="A45" i="1" l="1"/>
  <c r="F68" i="1" l="1"/>
  <c r="E68" i="1" l="1"/>
  <c r="E45" i="1"/>
  <c r="E27" i="1"/>
  <c r="E18" i="1"/>
  <c r="E69" i="1" l="1"/>
  <c r="E29" i="1"/>
  <c r="F55" i="1"/>
  <c r="F45" i="1"/>
  <c r="F27" i="1"/>
  <c r="F18" i="1"/>
  <c r="F69" i="1" l="1"/>
  <c r="F29" i="1"/>
  <c r="G53" i="1"/>
  <c r="G15" i="1"/>
  <c r="F72" i="1" l="1"/>
  <c r="C53" i="1"/>
  <c r="C15" i="1"/>
  <c r="A55" i="1" l="1"/>
  <c r="C21" i="1" l="1"/>
  <c r="C23" i="1" l="1"/>
  <c r="C22" i="1"/>
  <c r="B18" i="1" l="1"/>
  <c r="B55" i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Chapter invoices (state package)</t>
        </r>
      </text>
    </comment>
    <comment ref="E9" authorId="0" shapeId="0" xr:uid="{D244C564-0D63-4C3D-B061-675FF5F3499D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Remember When raffle, Hangover Shoot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$960 wood duck box sales, $300 decoy auction
</t>
        </r>
      </text>
    </comment>
    <comment ref="E10" authorId="0" shapeId="0" xr:uid="{1308AB75-192F-4112-9965-F9B92DB97A4B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Wood duck box sales
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$605 sustaining monthly donations</t>
        </r>
      </text>
    </comment>
    <comment ref="E11" authorId="0" shapeId="0" xr:uid="{A0B3BCBB-5F67-4C86-9653-BDDD0EA79D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E13" authorId="0" shapeId="0" xr:uid="{2B1D3292-1724-4536-9370-4E66669F34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E14" authorId="0" shapeId="0" xr:uid="{52453BE0-5BB9-4551-A21B-620AE1E6E46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$62 Thrivent, $63.61 AmazonSmile, $1000 nesting program donation, $1000 trailer donation, $495.96 interest</t>
        </r>
      </text>
    </comment>
    <comment ref="E16" authorId="0" shapeId="0" xr:uid="{8E4C7657-84D4-4BA6-BD64-7C96A2A62B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decoy auction, $56 Thrivent, $270.81 interest</t>
        </r>
      </text>
    </comment>
    <comment ref="A21" authorId="0" shapeId="0" xr:uid="{5EF9897F-133C-4C48-9224-99AD7EC514D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$609 of 2022 West Allis unpaid invoices to printing vendor</t>
        </r>
      </text>
    </comment>
    <comment ref="E22" authorId="0" shapeId="0" xr:uid="{FE032BB9-F6E6-49BA-91D7-9A8DCC62BD7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boxes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raffle sheets</t>
        </r>
      </text>
    </comment>
    <comment ref="E37" authorId="0" shapeId="0" xr:uid="{3FEDC74A-53D2-4815-8225-45D8F9695F0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'23 sponsor knives,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QB, shipping, supplies</t>
        </r>
      </text>
    </comment>
    <comment ref="E50" authorId="0" shapeId="0" xr:uid="{70B441D5-DA9A-49D9-8A5A-8C0CCAE112D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Doodle subscription, ESRI subsription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E52" authorId="0" shapeId="0" xr:uid="{BAAFDE2E-321C-4C56-BB0C-045FC92FAE9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$1500 DNR Hunter Ed donation, $682.33 wood duck boxes, $250 D&amp;G fee,</t>
        </r>
      </text>
    </comment>
    <comment ref="E54" authorId="0" shapeId="0" xr:uid="{58CC389E-EA09-4B1D-B856-CA88CECE88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$275 WSST conference, $444 annual meeting</t>
        </r>
      </text>
    </comment>
    <comment ref="A65" authorId="0" shapeId="0" xr:uid="{8A75A905-0FE0-4A92-B202-6F62B03EF63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Compilation progress billing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  <comment ref="E67" authorId="1" shapeId="0" xr:uid="{9064F669-A4E4-4F91-B726-A7656884D32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<sst xmlns="http://schemas.openxmlformats.org/spreadsheetml/2006/main" count="64" uniqueCount="50">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</sst>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38" zoomScale="76" zoomScaleNormal="85" workbookViewId="0">
      <selection activeCell="E73" sqref="E7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44985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44985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1989.97</v>
      </c>
      <c r="B9" s="16">
        <v>1250</v>
      </c>
      <c r="C9" s="17">
        <f>A9-B9</f>
        <v>739.97</v>
      </c>
      <c r="D9" s="18" t="s">
        <v>15</v>
      </c>
      <c r="E9" s="3">
        <v>5345</v>
      </c>
      <c r="F9" s="16">
        <v>1250</v>
      </c>
      <c r="G9" s="17">
        <f t="shared" ref="G9:G16" si="0">E9-F9</f>
        <v>4095</v>
      </c>
      <c r="H9" s="19"/>
    </row>
    <row r="10" spans="1:12" x14ac:dyDescent="0.3">
      <c r="A10" s="3">
        <v>1373</v>
      </c>
      <c r="B10" s="16">
        <v>330</v>
      </c>
      <c r="C10" s="17">
        <f>A10-B10</f>
        <v>1043</v>
      </c>
      <c r="D10" s="18" t="s">
        <v>16</v>
      </c>
      <c r="E10" s="3">
        <v>2058</v>
      </c>
      <c r="F10" s="16">
        <v>660</v>
      </c>
      <c r="G10" s="17">
        <f t="shared" si="0"/>
        <v>1398</v>
      </c>
      <c r="H10" s="19"/>
    </row>
    <row r="11" spans="1:12" x14ac:dyDescent="0.3">
      <c r="A11" s="3">
        <v>2375</v>
      </c>
      <c r="B11" s="16">
        <v>2000</v>
      </c>
      <c r="C11" s="17">
        <f t="shared" ref="C11:C16" si="1">A11-B11</f>
        <v>375</v>
      </c>
      <c r="D11" s="18" t="s">
        <v>44</v>
      </c>
      <c r="E11" s="3">
        <v>3550</v>
      </c>
      <c r="F11" s="16">
        <v>2960</v>
      </c>
      <c r="G11" s="17">
        <f t="shared" si="0"/>
        <v>590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6200</v>
      </c>
      <c r="G12" s="17">
        <f t="shared" si="0"/>
        <v>-6200</v>
      </c>
      <c r="H12" s="19"/>
      <c r="L12" s="19"/>
    </row>
    <row r="13" spans="1:12" x14ac:dyDescent="0.3">
      <c r="A13" s="3">
        <v>2180</v>
      </c>
      <c r="B13" s="16">
        <v>8335</v>
      </c>
      <c r="C13" s="17">
        <f t="shared" si="1"/>
        <v>-6155</v>
      </c>
      <c r="D13" s="18" t="s">
        <v>18</v>
      </c>
      <c r="E13" s="3">
        <v>5733</v>
      </c>
      <c r="F13" s="16">
        <v>16670</v>
      </c>
      <c r="G13" s="17">
        <f t="shared" si="0"/>
        <v>-10937</v>
      </c>
      <c r="H13" s="19"/>
    </row>
    <row r="14" spans="1:12" x14ac:dyDescent="0.3">
      <c r="A14" s="3">
        <v>5000</v>
      </c>
      <c r="B14" s="16">
        <v>15826</v>
      </c>
      <c r="C14" s="17">
        <f t="shared" si="1"/>
        <v>-10826</v>
      </c>
      <c r="D14" s="18" t="s">
        <v>19</v>
      </c>
      <c r="E14" s="3">
        <v>17978</v>
      </c>
      <c r="F14" s="16">
        <v>31552</v>
      </c>
      <c r="G14" s="17">
        <f t="shared" si="0"/>
        <v>-13574</v>
      </c>
      <c r="H14" s="19"/>
    </row>
    <row r="15" spans="1:12" x14ac:dyDescent="0.3">
      <c r="A15" s="3">
        <v>0</v>
      </c>
      <c r="B15" s="16">
        <v>6500</v>
      </c>
      <c r="C15" s="17">
        <f t="shared" si="1"/>
        <v>-6500</v>
      </c>
      <c r="D15" s="18" t="s">
        <v>48</v>
      </c>
      <c r="E15" s="3">
        <v>0</v>
      </c>
      <c r="F15" s="16">
        <v>7000</v>
      </c>
      <c r="G15" s="17">
        <f t="shared" si="0"/>
        <v>-7000</v>
      </c>
      <c r="H15" s="19"/>
    </row>
    <row r="16" spans="1:12" x14ac:dyDescent="0.3">
      <c r="A16" s="3">
        <v>2751.07</v>
      </c>
      <c r="B16" s="16">
        <v>500</v>
      </c>
      <c r="C16" s="17">
        <f t="shared" si="1"/>
        <v>2251.0700000000002</v>
      </c>
      <c r="D16" s="20" t="s">
        <v>12</v>
      </c>
      <c r="E16" s="3">
        <v>3088</v>
      </c>
      <c r="F16" s="16">
        <v>800</v>
      </c>
      <c r="G16" s="17">
        <f t="shared" si="0"/>
        <v>2288</v>
      </c>
      <c r="H16" s="19"/>
    </row>
    <row r="17" spans="1:10" x14ac:dyDescent="0.3">
      <c r="A17" s="3"/>
      <c r="B17" s="16"/>
      <c r="C17" s="17"/>
      <c r="D17" s="20"/>
      <c r="E17" s="3"/>
      <c r="F17" s="16"/>
      <c r="G17" s="17"/>
      <c r="H17" s="19"/>
    </row>
    <row r="18" spans="1:10" x14ac:dyDescent="0.3">
      <c r="A18" s="4">
        <f>SUM(A9:A17)</f>
        <v>15669.04</v>
      </c>
      <c r="B18" s="21">
        <f>SUM(B9:B17)</f>
        <v>34741</v>
      </c>
      <c r="C18" s="22">
        <f>SUM(C9:C17)</f>
        <v>-19071.96</v>
      </c>
      <c r="D18" s="23" t="s">
        <v>8</v>
      </c>
      <c r="E18" s="4">
        <f>SUM(E9:E17)</f>
        <v>37752</v>
      </c>
      <c r="F18" s="21">
        <f>SUM(F9:F17)</f>
        <v>67092</v>
      </c>
      <c r="G18" s="22">
        <f>SUM(G9:G17)</f>
        <v>-29340</v>
      </c>
      <c r="H18" s="19"/>
    </row>
    <row r="19" spans="1:10" x14ac:dyDescent="0.3">
      <c r="A19" s="5"/>
      <c r="B19" s="24"/>
      <c r="C19" s="25"/>
      <c r="D19" s="26"/>
      <c r="E19" s="5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3"/>
      <c r="F20" s="16"/>
      <c r="G20" s="28"/>
      <c r="H20" s="19"/>
    </row>
    <row r="21" spans="1:10" x14ac:dyDescent="0.3">
      <c r="A21" s="3">
        <v>2611.4899999999998</v>
      </c>
      <c r="B21" s="16">
        <v>750</v>
      </c>
      <c r="C21" s="17">
        <f>SUM(A21-B21)</f>
        <v>1861.4899999999998</v>
      </c>
      <c r="D21" s="18" t="s">
        <v>20</v>
      </c>
      <c r="E21" s="3">
        <v>2611</v>
      </c>
      <c r="F21" s="16">
        <v>750</v>
      </c>
      <c r="G21" s="17">
        <f>SUM(E21-F21)</f>
        <v>1861</v>
      </c>
      <c r="H21" s="19"/>
      <c r="J21" s="16"/>
    </row>
    <row r="22" spans="1:10" x14ac:dyDescent="0.3">
      <c r="A22" s="3">
        <v>0</v>
      </c>
      <c r="B22" s="16">
        <v>100</v>
      </c>
      <c r="C22" s="17">
        <f>SUM(A22-B22)</f>
        <v>-100</v>
      </c>
      <c r="D22" s="18" t="s">
        <v>21</v>
      </c>
      <c r="E22" s="3">
        <v>70.61</v>
      </c>
      <c r="F22" s="16">
        <v>200</v>
      </c>
      <c r="G22" s="17">
        <f>SUM(E22-F22)</f>
        <v>-129.38999999999999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3"/>
      <c r="F24" s="16"/>
      <c r="G24" s="17"/>
      <c r="H24" s="19"/>
    </row>
    <row r="25" spans="1:10" x14ac:dyDescent="0.3">
      <c r="A25" s="3"/>
      <c r="B25" s="16"/>
      <c r="C25" s="17"/>
      <c r="D25" s="13"/>
      <c r="E25" s="3"/>
      <c r="F25" s="16"/>
      <c r="G25" s="17"/>
      <c r="H25" s="19"/>
    </row>
    <row r="26" spans="1:10" x14ac:dyDescent="0.3">
      <c r="A26" s="3"/>
      <c r="B26" s="16"/>
      <c r="C26" s="29"/>
      <c r="D26" s="13"/>
      <c r="E26" s="3"/>
      <c r="F26" s="16"/>
      <c r="G26" s="17"/>
      <c r="H26" s="19"/>
    </row>
    <row r="27" spans="1:10" x14ac:dyDescent="0.3">
      <c r="A27" s="4">
        <f>SUM(A20:A26)</f>
        <v>2611.4899999999998</v>
      </c>
      <c r="B27" s="21">
        <f>SUM(B20:B26)</f>
        <v>850</v>
      </c>
      <c r="C27" s="22">
        <f>SUM(C21:C26)</f>
        <v>1761.4899999999998</v>
      </c>
      <c r="D27" s="23" t="s">
        <v>11</v>
      </c>
      <c r="E27" s="4">
        <f>SUM(E20:E26)</f>
        <v>2681.61</v>
      </c>
      <c r="F27" s="21">
        <f>SUM(F20:F26)</f>
        <v>950</v>
      </c>
      <c r="G27" s="22">
        <f>SUM(G21:G26)</f>
        <v>1731.6100000000001</v>
      </c>
      <c r="H27" s="19"/>
    </row>
    <row r="28" spans="1:10" x14ac:dyDescent="0.3">
      <c r="A28" s="7"/>
      <c r="B28" s="30"/>
      <c r="C28" s="31"/>
      <c r="D28" s="26"/>
      <c r="E28" s="7"/>
      <c r="F28" s="30"/>
      <c r="G28" s="31"/>
      <c r="H28" s="19"/>
    </row>
    <row r="29" spans="1:10" x14ac:dyDescent="0.3">
      <c r="A29" s="4">
        <f>A18-A27</f>
        <v>13057.550000000001</v>
      </c>
      <c r="B29" s="21">
        <f>B18-B27</f>
        <v>33891</v>
      </c>
      <c r="C29" s="22">
        <f>C18-C27</f>
        <v>-20833.449999999997</v>
      </c>
      <c r="D29" s="23" t="s">
        <v>22</v>
      </c>
      <c r="E29" s="4">
        <f>E18-E27</f>
        <v>35070.39</v>
      </c>
      <c r="F29" s="21">
        <f>F18-F27</f>
        <v>66142</v>
      </c>
      <c r="G29" s="22">
        <f>G18-G27</f>
        <v>-31071.61</v>
      </c>
      <c r="H29" s="19"/>
    </row>
    <row r="30" spans="1:10" x14ac:dyDescent="0.3">
      <c r="A30" s="7"/>
      <c r="B30" s="30"/>
      <c r="C30" s="31"/>
      <c r="D30" s="20"/>
      <c r="E30" s="7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6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3"/>
      <c r="F32" s="16"/>
      <c r="G32" s="17"/>
      <c r="H32" s="19"/>
    </row>
    <row r="33" spans="1:8" x14ac:dyDescent="0.3">
      <c r="A33" s="3">
        <v>8379.3799999999992</v>
      </c>
      <c r="B33" s="16">
        <v>7042</v>
      </c>
      <c r="C33" s="17">
        <f>SUM(A33-B33)</f>
        <v>1337.3799999999992</v>
      </c>
      <c r="D33" s="20" t="s">
        <v>28</v>
      </c>
      <c r="E33" s="3">
        <v>12119</v>
      </c>
      <c r="F33" s="16">
        <v>10647</v>
      </c>
      <c r="G33" s="17">
        <f>SUM(E33-F33)</f>
        <v>1472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3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201.3</v>
      </c>
      <c r="B35" s="16">
        <v>20</v>
      </c>
      <c r="C35" s="17">
        <f t="shared" si="2"/>
        <v>181.3</v>
      </c>
      <c r="D35" s="20" t="s">
        <v>25</v>
      </c>
      <c r="E35" s="3">
        <v>201</v>
      </c>
      <c r="F35" s="16">
        <v>20</v>
      </c>
      <c r="G35" s="17">
        <f t="shared" si="3"/>
        <v>181</v>
      </c>
      <c r="H35" s="19"/>
    </row>
    <row r="36" spans="1:8" x14ac:dyDescent="0.3">
      <c r="A36" s="3">
        <v>204.61</v>
      </c>
      <c r="B36" s="16">
        <v>120</v>
      </c>
      <c r="C36" s="17">
        <f t="shared" si="2"/>
        <v>84.610000000000014</v>
      </c>
      <c r="D36" s="20" t="s">
        <v>26</v>
      </c>
      <c r="E36" s="3">
        <v>354</v>
      </c>
      <c r="F36" s="16">
        <v>240</v>
      </c>
      <c r="G36" s="17">
        <f t="shared" si="3"/>
        <v>114</v>
      </c>
      <c r="H36" s="19"/>
    </row>
    <row r="37" spans="1:8" x14ac:dyDescent="0.3">
      <c r="A37" s="3">
        <v>2861.47</v>
      </c>
      <c r="B37" s="16">
        <v>2320</v>
      </c>
      <c r="C37" s="17">
        <f>SUM(A37-B37)</f>
        <v>541.4699999999998</v>
      </c>
      <c r="D37" s="20" t="s">
        <v>29</v>
      </c>
      <c r="E37" s="3">
        <v>6842</v>
      </c>
      <c r="F37" s="16">
        <v>6720</v>
      </c>
      <c r="G37" s="17">
        <f t="shared" si="3"/>
        <v>122</v>
      </c>
      <c r="H37" s="19"/>
    </row>
    <row r="38" spans="1:8" x14ac:dyDescent="0.3">
      <c r="A38" s="3">
        <v>97.55</v>
      </c>
      <c r="B38" s="16">
        <v>35</v>
      </c>
      <c r="C38" s="17">
        <f t="shared" si="2"/>
        <v>62.55</v>
      </c>
      <c r="D38" s="20" t="s">
        <v>42</v>
      </c>
      <c r="E38" s="3">
        <v>153</v>
      </c>
      <c r="F38" s="16">
        <v>70</v>
      </c>
      <c r="G38" s="17">
        <f t="shared" si="3"/>
        <v>83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3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3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374</v>
      </c>
      <c r="B43" s="16">
        <v>375</v>
      </c>
      <c r="C43" s="17">
        <f t="shared" si="2"/>
        <v>-1</v>
      </c>
      <c r="D43" s="20" t="s">
        <v>37</v>
      </c>
      <c r="E43" s="3">
        <v>791</v>
      </c>
      <c r="F43" s="16">
        <v>795</v>
      </c>
      <c r="G43" s="17">
        <f t="shared" si="3"/>
        <v>-4</v>
      </c>
      <c r="H43" s="19"/>
    </row>
    <row r="44" spans="1:8" x14ac:dyDescent="0.3">
      <c r="A44" s="8">
        <v>159.80000000000001</v>
      </c>
      <c r="B44" s="34">
        <v>0</v>
      </c>
      <c r="C44" s="35">
        <f t="shared" si="2"/>
        <v>159.80000000000001</v>
      </c>
      <c r="D44" s="20" t="s">
        <v>12</v>
      </c>
      <c r="E44" s="8">
        <v>160</v>
      </c>
      <c r="F44" s="34">
        <v>0</v>
      </c>
      <c r="G44" s="35">
        <f t="shared" si="3"/>
        <v>160</v>
      </c>
      <c r="H44" s="19"/>
    </row>
    <row r="45" spans="1:8" x14ac:dyDescent="0.3">
      <c r="A45" s="3">
        <f>SUM(A33:A44)</f>
        <v>12278.109999999997</v>
      </c>
      <c r="B45" s="16">
        <f>SUM(B33:B44)</f>
        <v>9912</v>
      </c>
      <c r="C45" s="17">
        <f>SUM(C33:C44)</f>
        <v>2366.1099999999992</v>
      </c>
      <c r="D45" s="36" t="s">
        <v>33</v>
      </c>
      <c r="E45" s="3">
        <f>SUM(E33:E44)</f>
        <v>20620</v>
      </c>
      <c r="F45" s="16">
        <f>SUM(F33:F44)</f>
        <v>18492</v>
      </c>
      <c r="G45" s="17">
        <f>SUM(G33:G44)</f>
        <v>2128</v>
      </c>
      <c r="H45" s="19"/>
    </row>
    <row r="46" spans="1:8" x14ac:dyDescent="0.3">
      <c r="A46" s="3"/>
      <c r="B46" s="16"/>
      <c r="C46" s="17"/>
      <c r="D46" s="36"/>
      <c r="E46" s="3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3"/>
      <c r="F47" s="16"/>
      <c r="G47" s="17"/>
      <c r="H47" s="19"/>
    </row>
    <row r="48" spans="1:8" x14ac:dyDescent="0.3">
      <c r="A48" s="3">
        <v>15006.62</v>
      </c>
      <c r="B48" s="16">
        <v>21689</v>
      </c>
      <c r="C48" s="17">
        <f t="shared" ref="C48:C54" si="4">SUM(A48-B48)</f>
        <v>-6682.3799999999992</v>
      </c>
      <c r="D48" s="20" t="s">
        <v>28</v>
      </c>
      <c r="E48" s="3">
        <v>22173</v>
      </c>
      <c r="F48" s="16">
        <v>33067</v>
      </c>
      <c r="G48" s="17">
        <f t="shared" ref="G48:G54" si="5">SUM(E48-F48)</f>
        <v>-10894</v>
      </c>
      <c r="H48" s="19"/>
    </row>
    <row r="49" spans="1:8" x14ac:dyDescent="0.3">
      <c r="A49" s="3">
        <v>743.5</v>
      </c>
      <c r="B49" s="16">
        <v>187</v>
      </c>
      <c r="C49" s="17">
        <f t="shared" si="4"/>
        <v>556.5</v>
      </c>
      <c r="D49" s="20" t="s">
        <v>25</v>
      </c>
      <c r="E49" s="3">
        <v>939</v>
      </c>
      <c r="F49" s="16">
        <v>427</v>
      </c>
      <c r="G49" s="17">
        <f t="shared" si="5"/>
        <v>512</v>
      </c>
      <c r="H49" s="19"/>
    </row>
    <row r="50" spans="1:8" x14ac:dyDescent="0.3">
      <c r="A50" s="3">
        <v>1545.99</v>
      </c>
      <c r="B50" s="16">
        <v>2373</v>
      </c>
      <c r="C50" s="17">
        <f t="shared" si="4"/>
        <v>-827.01</v>
      </c>
      <c r="D50" s="20" t="s">
        <v>12</v>
      </c>
      <c r="E50" s="3">
        <v>2516</v>
      </c>
      <c r="F50" s="16">
        <v>4073</v>
      </c>
      <c r="G50" s="17">
        <f t="shared" si="5"/>
        <v>-1557</v>
      </c>
      <c r="H50" s="19"/>
    </row>
    <row r="51" spans="1:8" x14ac:dyDescent="0.3">
      <c r="A51" s="3">
        <v>5280</v>
      </c>
      <c r="B51" s="16">
        <v>7366</v>
      </c>
      <c r="C51" s="17">
        <f t="shared" si="4"/>
        <v>-2086</v>
      </c>
      <c r="D51" s="20" t="s">
        <v>34</v>
      </c>
      <c r="E51" s="3">
        <v>11933</v>
      </c>
      <c r="F51" s="16">
        <v>14732</v>
      </c>
      <c r="G51" s="17">
        <f t="shared" si="5"/>
        <v>-2799</v>
      </c>
      <c r="H51" s="19"/>
    </row>
    <row r="52" spans="1:8" x14ac:dyDescent="0.3">
      <c r="A52" s="3">
        <v>5000</v>
      </c>
      <c r="B52" s="16">
        <v>15826</v>
      </c>
      <c r="C52" s="17">
        <f t="shared" si="4"/>
        <v>-10826</v>
      </c>
      <c r="D52" s="20" t="s">
        <v>45</v>
      </c>
      <c r="E52" s="3">
        <v>17978</v>
      </c>
      <c r="F52" s="16">
        <v>31552</v>
      </c>
      <c r="G52" s="17">
        <f t="shared" si="5"/>
        <v>-13574</v>
      </c>
      <c r="H52" s="19"/>
    </row>
    <row r="53" spans="1:8" x14ac:dyDescent="0.3">
      <c r="A53" s="3">
        <v>500</v>
      </c>
      <c r="B53" s="16">
        <v>6362</v>
      </c>
      <c r="C53" s="17">
        <f t="shared" si="4"/>
        <v>-5862</v>
      </c>
      <c r="D53" s="20" t="s">
        <v>49</v>
      </c>
      <c r="E53" s="3">
        <v>2548</v>
      </c>
      <c r="F53" s="16">
        <v>13924</v>
      </c>
      <c r="G53" s="17">
        <f t="shared" si="5"/>
        <v>-11376</v>
      </c>
      <c r="H53" s="19"/>
    </row>
    <row r="54" spans="1:8" x14ac:dyDescent="0.3">
      <c r="A54" s="8">
        <v>2565.41</v>
      </c>
      <c r="B54" s="34">
        <v>4875</v>
      </c>
      <c r="C54" s="17">
        <f t="shared" si="4"/>
        <v>-2309.59</v>
      </c>
      <c r="D54" s="20" t="s">
        <v>46</v>
      </c>
      <c r="E54" s="8">
        <v>4255</v>
      </c>
      <c r="F54" s="34">
        <v>6060</v>
      </c>
      <c r="G54" s="17">
        <f t="shared" si="5"/>
        <v>-1805</v>
      </c>
      <c r="H54" s="19"/>
    </row>
    <row r="55" spans="1:8" x14ac:dyDescent="0.3">
      <c r="A55" s="3">
        <f>SUM(A48:A54)</f>
        <v>30641.52</v>
      </c>
      <c r="B55" s="16">
        <f>SUM(B48:B54)</f>
        <v>58678</v>
      </c>
      <c r="C55" s="17">
        <f>SUM(C48:C54)</f>
        <v>-28036.48</v>
      </c>
      <c r="D55" s="36" t="s">
        <v>35</v>
      </c>
      <c r="E55" s="3">
        <f>SUM(E48:E54)</f>
        <v>62342</v>
      </c>
      <c r="F55" s="16">
        <f>SUM(F48:F54)</f>
        <v>103835</v>
      </c>
      <c r="G55" s="17">
        <f>SUM(G48:G54)</f>
        <v>-41493</v>
      </c>
      <c r="H55" s="19"/>
    </row>
    <row r="56" spans="1:8" x14ac:dyDescent="0.3">
      <c r="A56" s="3"/>
      <c r="B56" s="16"/>
      <c r="C56" s="17"/>
      <c r="D56" s="20"/>
      <c r="E56" s="3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3"/>
      <c r="F57" s="16"/>
      <c r="G57" s="17"/>
      <c r="H57" s="19"/>
    </row>
    <row r="58" spans="1:8" x14ac:dyDescent="0.3">
      <c r="A58" s="3">
        <v>2248.91</v>
      </c>
      <c r="B58" s="16">
        <v>1257</v>
      </c>
      <c r="C58" s="17">
        <f>SUM(A58-B58)</f>
        <v>991.90999999999985</v>
      </c>
      <c r="D58" s="20" t="s">
        <v>28</v>
      </c>
      <c r="E58" s="3">
        <v>3263</v>
      </c>
      <c r="F58" s="16">
        <v>2514</v>
      </c>
      <c r="G58" s="17">
        <f>SUM(E58-F58)</f>
        <v>749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3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3">
        <v>0</v>
      </c>
      <c r="F60" s="16">
        <v>0</v>
      </c>
      <c r="G60" s="17">
        <f t="shared" si="7"/>
        <v>0</v>
      </c>
      <c r="H60" s="19"/>
    </row>
    <row r="61" spans="1:8" x14ac:dyDescent="0.3">
      <c r="A61" s="3">
        <v>0</v>
      </c>
      <c r="B61" s="16">
        <v>0</v>
      </c>
      <c r="C61" s="17">
        <f t="shared" si="6"/>
        <v>0</v>
      </c>
      <c r="D61" s="20" t="s">
        <v>26</v>
      </c>
      <c r="E61" s="3">
        <v>0</v>
      </c>
      <c r="F61" s="16">
        <v>0</v>
      </c>
      <c r="G61" s="17">
        <f t="shared" si="7"/>
        <v>0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3">
        <v>14.44</v>
      </c>
      <c r="F62" s="16">
        <v>15</v>
      </c>
      <c r="G62" s="17">
        <f t="shared" si="7"/>
        <v>-0.5600000000000005</v>
      </c>
      <c r="H62" s="19"/>
    </row>
    <row r="63" spans="1:8" x14ac:dyDescent="0.3">
      <c r="A63" s="3">
        <v>1000</v>
      </c>
      <c r="B63" s="16">
        <v>1000</v>
      </c>
      <c r="C63" s="17">
        <f t="shared" si="6"/>
        <v>0</v>
      </c>
      <c r="D63" s="20" t="s">
        <v>38</v>
      </c>
      <c r="E63" s="3">
        <v>2000</v>
      </c>
      <c r="F63" s="16">
        <v>2000</v>
      </c>
      <c r="G63" s="17">
        <f t="shared" si="7"/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39</v>
      </c>
      <c r="E64" s="3">
        <v>0</v>
      </c>
      <c r="F64" s="16">
        <v>35</v>
      </c>
      <c r="G64" s="17">
        <f t="shared" si="7"/>
        <v>-35</v>
      </c>
      <c r="H64" s="19"/>
    </row>
    <row r="65" spans="1:8" x14ac:dyDescent="0.3">
      <c r="A65" s="3">
        <v>2100</v>
      </c>
      <c r="B65" s="16">
        <v>0</v>
      </c>
      <c r="C65" s="17">
        <f t="shared" si="6"/>
        <v>2100</v>
      </c>
      <c r="D65" s="20" t="s">
        <v>40</v>
      </c>
      <c r="E65" s="3">
        <v>2100</v>
      </c>
      <c r="F65" s="16">
        <v>0</v>
      </c>
      <c r="G65" s="17">
        <f t="shared" si="7"/>
        <v>2100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41</v>
      </c>
      <c r="E66" s="3">
        <v>0</v>
      </c>
      <c r="F66" s="16">
        <v>20</v>
      </c>
      <c r="G66" s="17">
        <f t="shared" si="7"/>
        <v>-20</v>
      </c>
      <c r="H66" s="19"/>
    </row>
    <row r="67" spans="1:8" x14ac:dyDescent="0.3">
      <c r="A67" s="8">
        <v>614.04999999999995</v>
      </c>
      <c r="B67" s="34">
        <v>1200</v>
      </c>
      <c r="C67" s="35">
        <f t="shared" si="6"/>
        <v>-585.95000000000005</v>
      </c>
      <c r="D67" s="20" t="s">
        <v>12</v>
      </c>
      <c r="E67" s="8">
        <v>-1108</v>
      </c>
      <c r="F67" s="34">
        <v>1700</v>
      </c>
      <c r="G67" s="17">
        <f>SUM(E67-F67)</f>
        <v>-2808</v>
      </c>
      <c r="H67" s="19"/>
    </row>
    <row r="68" spans="1:8" x14ac:dyDescent="0.3">
      <c r="A68" s="3">
        <f>SUM(A58:A67)</f>
        <v>5962.96</v>
      </c>
      <c r="B68" s="16">
        <f>SUM(B58:B67)</f>
        <v>3457</v>
      </c>
      <c r="C68" s="17">
        <f>SUM(C58:C67)</f>
        <v>2505.96</v>
      </c>
      <c r="D68" s="36" t="s">
        <v>35</v>
      </c>
      <c r="E68" s="3">
        <f>SUM(E58:E67)</f>
        <v>6269.4400000000005</v>
      </c>
      <c r="F68" s="16">
        <f>SUM(F58:F67)</f>
        <v>6284</v>
      </c>
      <c r="G68" s="17">
        <f>SUM(E68-F68)</f>
        <v>-14.559999999999491</v>
      </c>
      <c r="H68" s="19"/>
    </row>
    <row r="69" spans="1:8" x14ac:dyDescent="0.3">
      <c r="A69" s="4">
        <f>A68+A55+A45</f>
        <v>48882.59</v>
      </c>
      <c r="B69" s="21">
        <f>SUM(B45+B55+B68)</f>
        <v>72047</v>
      </c>
      <c r="C69" s="22">
        <f>A69-B69</f>
        <v>-23164.410000000003</v>
      </c>
      <c r="D69" s="23" t="s">
        <v>43</v>
      </c>
      <c r="E69" s="4">
        <f>E68+E55+E45</f>
        <v>89231.44</v>
      </c>
      <c r="F69" s="21">
        <f>SUM(F45+F55+F68)</f>
        <v>128611</v>
      </c>
      <c r="G69" s="22">
        <f>E69-F69</f>
        <v>-39379.56</v>
      </c>
      <c r="H69" s="19"/>
    </row>
    <row r="70" spans="1:8" x14ac:dyDescent="0.3">
      <c r="A70" s="7"/>
      <c r="B70" s="30"/>
      <c r="C70" s="31"/>
      <c r="D70" s="20"/>
      <c r="E70" s="7"/>
      <c r="F70" s="30"/>
      <c r="G70" s="31"/>
      <c r="H70" s="19"/>
    </row>
    <row r="71" spans="1:8" x14ac:dyDescent="0.3">
      <c r="A71" s="6"/>
      <c r="B71" s="27"/>
      <c r="C71" s="28"/>
      <c r="D71" s="20"/>
      <c r="E71" s="6"/>
      <c r="F71" s="27"/>
      <c r="G71" s="28"/>
      <c r="H71" s="19"/>
    </row>
    <row r="72" spans="1:8" ht="15" thickBot="1" x14ac:dyDescent="0.35">
      <c r="A72" s="9">
        <f>A29-A69</f>
        <v>-35825.039999999994</v>
      </c>
      <c r="B72" s="37">
        <f>B29-B69</f>
        <v>-38156</v>
      </c>
      <c r="C72" s="38">
        <f>C29-C69</f>
        <v>2330.9600000000064</v>
      </c>
      <c r="D72" s="39" t="s">
        <v>14</v>
      </c>
      <c r="E72" s="9">
        <v>-54203.28</v>
      </c>
      <c r="F72" s="37">
        <f>F29-F69</f>
        <v>-62469</v>
      </c>
      <c r="G72" s="38">
        <f>SUM(E72-F72)</f>
        <v>8265.7200000000012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2023-03-10T22:18:20Z</dcterms:modified>
</cp:coreProperties>
</file>