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6-2023\"/>
    </mc:Choice>
  </mc:AlternateContent>
  <xr:revisionPtr revIDLastSave="0" documentId="13_ncr:1_{B9EB3773-6C6E-43EF-99A7-C310134C36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</workbook>
</file>

<file path=xl/calcChain.xml><?xml version="1.0" encoding="utf-8"?>
<calcChain xmlns="http://schemas.openxmlformats.org/spreadsheetml/2006/main">
  <c r="A55" i="1" l="1"/>
  <c r="E68" i="1" l="1"/>
  <c r="E55" i="1" l="1"/>
  <c r="A45" i="1" l="1"/>
  <c r="F68" i="1" l="1"/>
  <c r="E45" i="1" l="1"/>
  <c r="E27" i="1"/>
  <c r="E18" i="1"/>
  <c r="E69" i="1" l="1"/>
  <c r="E29" i="1"/>
  <c r="F55" i="1"/>
  <c r="F45" i="1"/>
  <c r="F27" i="1"/>
  <c r="F18" i="1"/>
  <c r="F69" i="1" l="1"/>
  <c r="F29" i="1"/>
  <c r="G53" i="1"/>
  <c r="G15" i="1"/>
  <c r="F72" i="1" l="1"/>
  <c r="C53" i="1"/>
  <c r="C15" i="1"/>
  <c r="C21" i="1" l="1"/>
  <c r="C23" i="1" l="1"/>
  <c r="C22" i="1"/>
  <c r="B18" i="1" l="1"/>
  <c r="B55" i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Nicolet class A, Valley Shoot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$350 calendar ad payment, $180 wood duck boxes
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$685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$2287 HRP billable grant hours &amp; expenses, $6809.37 PLE grant invoice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 donation, $600.97 interest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$17,095 USFWS, $1138.88 R3 </t>
        </r>
      </text>
    </comment>
    <comment ref="A65" authorId="0" shapeId="0" xr:uid="{2CBDD6C1-1526-45D2-9852-CE505D8150F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Godfrey &amp; Kahn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<sst xmlns="http://schemas.openxmlformats.org/spreadsheetml/2006/main" count="64" uniqueCount="50">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</sst>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zoomScale="76" zoomScaleNormal="85" workbookViewId="0">
      <selection activeCell="A50" sqref="A50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45107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45107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12487.08</v>
      </c>
      <c r="B9" s="16">
        <v>52750</v>
      </c>
      <c r="C9" s="17">
        <f>A9-B9</f>
        <v>-40262.92</v>
      </c>
      <c r="D9" s="18" t="s">
        <v>15</v>
      </c>
      <c r="E9" s="3">
        <v>221129</v>
      </c>
      <c r="F9" s="16">
        <v>257750</v>
      </c>
      <c r="G9" s="17">
        <f t="shared" ref="G9:G16" si="0">E9-F9</f>
        <v>-36621</v>
      </c>
      <c r="H9" s="19"/>
    </row>
    <row r="10" spans="1:12" x14ac:dyDescent="0.3">
      <c r="A10" s="3">
        <v>530</v>
      </c>
      <c r="B10" s="16">
        <v>330</v>
      </c>
      <c r="C10" s="17">
        <f>A10-B10</f>
        <v>200</v>
      </c>
      <c r="D10" s="18" t="s">
        <v>16</v>
      </c>
      <c r="E10" s="3">
        <v>6833</v>
      </c>
      <c r="F10" s="16">
        <v>2130</v>
      </c>
      <c r="G10" s="17">
        <f t="shared" si="0"/>
        <v>4703</v>
      </c>
      <c r="H10" s="19"/>
    </row>
    <row r="11" spans="1:12" x14ac:dyDescent="0.3">
      <c r="A11" s="3">
        <v>1210</v>
      </c>
      <c r="B11" s="16">
        <v>2000</v>
      </c>
      <c r="C11" s="17">
        <f t="shared" ref="C11:C16" si="1">A11-B11</f>
        <v>-790</v>
      </c>
      <c r="D11" s="18" t="s">
        <v>44</v>
      </c>
      <c r="E11" s="3">
        <v>10730</v>
      </c>
      <c r="F11" s="16">
        <v>8160</v>
      </c>
      <c r="G11" s="17">
        <f t="shared" si="0"/>
        <v>2570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6200</v>
      </c>
      <c r="G12" s="17">
        <f t="shared" si="0"/>
        <v>-6200</v>
      </c>
      <c r="H12" s="19"/>
      <c r="L12" s="19"/>
    </row>
    <row r="13" spans="1:12" x14ac:dyDescent="0.3">
      <c r="A13" s="3">
        <v>9096.3700000000008</v>
      </c>
      <c r="B13" s="16">
        <v>8335</v>
      </c>
      <c r="C13" s="17">
        <f t="shared" si="1"/>
        <v>761.3700000000008</v>
      </c>
      <c r="D13" s="18" t="s">
        <v>18</v>
      </c>
      <c r="E13" s="3">
        <v>51689</v>
      </c>
      <c r="F13" s="16">
        <v>50010</v>
      </c>
      <c r="G13" s="17">
        <f t="shared" si="0"/>
        <v>1679</v>
      </c>
      <c r="H13" s="19"/>
    </row>
    <row r="14" spans="1:12" x14ac:dyDescent="0.3">
      <c r="A14" s="3">
        <v>17094.759999999998</v>
      </c>
      <c r="B14" s="16">
        <v>9606</v>
      </c>
      <c r="C14" s="17">
        <f t="shared" si="1"/>
        <v>7488.7599999999984</v>
      </c>
      <c r="D14" s="18" t="s">
        <v>19</v>
      </c>
      <c r="E14" s="3">
        <v>75108</v>
      </c>
      <c r="F14" s="16">
        <v>88246</v>
      </c>
      <c r="G14" s="17">
        <f t="shared" si="0"/>
        <v>-13138</v>
      </c>
      <c r="H14" s="19"/>
    </row>
    <row r="15" spans="1:12" x14ac:dyDescent="0.3">
      <c r="A15" s="3">
        <v>7294.08</v>
      </c>
      <c r="B15" s="16">
        <v>8050</v>
      </c>
      <c r="C15" s="17">
        <f t="shared" si="1"/>
        <v>-755.92000000000007</v>
      </c>
      <c r="D15" s="18" t="s">
        <v>48</v>
      </c>
      <c r="E15" s="3">
        <v>22760</v>
      </c>
      <c r="F15" s="16">
        <v>35375</v>
      </c>
      <c r="G15" s="17">
        <f t="shared" si="0"/>
        <v>-12615</v>
      </c>
      <c r="H15" s="19"/>
    </row>
    <row r="16" spans="1:12" x14ac:dyDescent="0.3">
      <c r="A16" s="3">
        <v>650.97</v>
      </c>
      <c r="B16" s="16">
        <v>1000</v>
      </c>
      <c r="C16" s="17">
        <f t="shared" si="1"/>
        <v>-349.03</v>
      </c>
      <c r="D16" s="20" t="s">
        <v>12</v>
      </c>
      <c r="E16" s="3">
        <v>7863</v>
      </c>
      <c r="F16" s="16">
        <v>3300</v>
      </c>
      <c r="G16" s="17">
        <f t="shared" si="0"/>
        <v>4563</v>
      </c>
      <c r="H16" s="19"/>
    </row>
    <row r="17" spans="1:10" x14ac:dyDescent="0.3">
      <c r="A17" s="3"/>
      <c r="B17" s="16"/>
      <c r="C17" s="17"/>
      <c r="D17" s="20"/>
      <c r="E17" s="3"/>
      <c r="F17" s="16"/>
      <c r="G17" s="17"/>
      <c r="H17" s="19"/>
    </row>
    <row r="18" spans="1:10" x14ac:dyDescent="0.3">
      <c r="A18" s="4">
        <f>SUM(A9:A17)</f>
        <v>48363.26</v>
      </c>
      <c r="B18" s="21">
        <f>SUM(B9:B17)</f>
        <v>82071</v>
      </c>
      <c r="C18" s="22">
        <f>SUM(C9:C17)</f>
        <v>-33707.74</v>
      </c>
      <c r="D18" s="23" t="s">
        <v>8</v>
      </c>
      <c r="E18" s="4">
        <f>SUM(E9:E17)</f>
        <v>396112</v>
      </c>
      <c r="F18" s="21">
        <f>SUM(F9:F17)</f>
        <v>451171</v>
      </c>
      <c r="G18" s="22">
        <f>SUM(G9:G17)</f>
        <v>-55059</v>
      </c>
      <c r="H18" s="19"/>
    </row>
    <row r="19" spans="1:10" x14ac:dyDescent="0.3">
      <c r="A19" s="5"/>
      <c r="B19" s="24"/>
      <c r="C19" s="25"/>
      <c r="D19" s="26"/>
      <c r="E19" s="5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3"/>
      <c r="F20" s="16"/>
      <c r="G20" s="28"/>
      <c r="H20" s="19"/>
    </row>
    <row r="21" spans="1:10" x14ac:dyDescent="0.3">
      <c r="A21" s="3">
        <v>2382.46</v>
      </c>
      <c r="B21" s="16">
        <v>31650</v>
      </c>
      <c r="C21" s="17">
        <f>SUM(A21-B21)</f>
        <v>-29267.54</v>
      </c>
      <c r="D21" s="18" t="s">
        <v>20</v>
      </c>
      <c r="E21" s="3">
        <v>111480</v>
      </c>
      <c r="F21" s="16">
        <v>154650</v>
      </c>
      <c r="G21" s="17">
        <f>SUM(E21-F21)</f>
        <v>-43170</v>
      </c>
      <c r="H21" s="19"/>
      <c r="J21" s="16"/>
    </row>
    <row r="22" spans="1:10" x14ac:dyDescent="0.3">
      <c r="A22" s="3">
        <v>47.07</v>
      </c>
      <c r="B22" s="16">
        <v>100</v>
      </c>
      <c r="C22" s="17">
        <f>SUM(A22-B22)</f>
        <v>-52.93</v>
      </c>
      <c r="D22" s="18" t="s">
        <v>21</v>
      </c>
      <c r="E22" s="3">
        <v>118</v>
      </c>
      <c r="F22" s="16">
        <v>600</v>
      </c>
      <c r="G22" s="17">
        <f>SUM(E22-F22)</f>
        <v>-482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3"/>
      <c r="F24" s="16"/>
      <c r="G24" s="17"/>
      <c r="H24" s="19"/>
    </row>
    <row r="25" spans="1:10" x14ac:dyDescent="0.3">
      <c r="A25" s="3"/>
      <c r="B25" s="16"/>
      <c r="C25" s="17"/>
      <c r="D25" s="13"/>
      <c r="E25" s="3"/>
      <c r="F25" s="16"/>
      <c r="G25" s="17"/>
      <c r="H25" s="19"/>
    </row>
    <row r="26" spans="1:10" x14ac:dyDescent="0.3">
      <c r="A26" s="3"/>
      <c r="B26" s="16"/>
      <c r="C26" s="29"/>
      <c r="D26" s="13"/>
      <c r="E26" s="3"/>
      <c r="F26" s="16"/>
      <c r="G26" s="17"/>
      <c r="H26" s="19"/>
    </row>
    <row r="27" spans="1:10" x14ac:dyDescent="0.3">
      <c r="A27" s="4">
        <f>SUM(A20:A26)</f>
        <v>2429.5300000000002</v>
      </c>
      <c r="B27" s="21">
        <f>SUM(B20:B26)</f>
        <v>31750</v>
      </c>
      <c r="C27" s="22">
        <f>SUM(C21:C26)</f>
        <v>-29320.47</v>
      </c>
      <c r="D27" s="23" t="s">
        <v>11</v>
      </c>
      <c r="E27" s="4">
        <f>SUM(E20:E26)</f>
        <v>111598</v>
      </c>
      <c r="F27" s="21">
        <f>SUM(F20:F26)</f>
        <v>155250</v>
      </c>
      <c r="G27" s="22">
        <f>SUM(G21:G26)</f>
        <v>-43652</v>
      </c>
      <c r="H27" s="19"/>
    </row>
    <row r="28" spans="1:10" x14ac:dyDescent="0.3">
      <c r="A28" s="7"/>
      <c r="B28" s="30"/>
      <c r="C28" s="31"/>
      <c r="D28" s="26"/>
      <c r="E28" s="7"/>
      <c r="F28" s="30"/>
      <c r="G28" s="31"/>
      <c r="H28" s="19"/>
    </row>
    <row r="29" spans="1:10" x14ac:dyDescent="0.3">
      <c r="A29" s="4">
        <f>A18-A27</f>
        <v>45933.73</v>
      </c>
      <c r="B29" s="21">
        <f>B18-B27</f>
        <v>50321</v>
      </c>
      <c r="C29" s="22">
        <f>C18-C27</f>
        <v>-4387.2699999999968</v>
      </c>
      <c r="D29" s="23" t="s">
        <v>22</v>
      </c>
      <c r="E29" s="4">
        <f>E18-E27</f>
        <v>284514</v>
      </c>
      <c r="F29" s="21">
        <f>F18-F27</f>
        <v>295921</v>
      </c>
      <c r="G29" s="22">
        <f>G18-G27</f>
        <v>-11407</v>
      </c>
      <c r="H29" s="19"/>
    </row>
    <row r="30" spans="1:10" x14ac:dyDescent="0.3">
      <c r="A30" s="7"/>
      <c r="B30" s="30"/>
      <c r="C30" s="31"/>
      <c r="D30" s="20"/>
      <c r="E30" s="7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6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3"/>
      <c r="F32" s="16"/>
      <c r="G32" s="17"/>
      <c r="H32" s="19"/>
    </row>
    <row r="33" spans="1:8" x14ac:dyDescent="0.3">
      <c r="A33" s="3">
        <v>4391.1099999999997</v>
      </c>
      <c r="B33" s="16">
        <v>4575</v>
      </c>
      <c r="C33" s="17">
        <f>SUM(A33-B33)</f>
        <v>-183.89000000000033</v>
      </c>
      <c r="D33" s="20" t="s">
        <v>28</v>
      </c>
      <c r="E33" s="3">
        <v>29702</v>
      </c>
      <c r="F33" s="16">
        <v>27749</v>
      </c>
      <c r="G33" s="17">
        <f>SUM(E33-F33)</f>
        <v>1953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3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0</v>
      </c>
      <c r="B35" s="16">
        <v>375</v>
      </c>
      <c r="C35" s="17">
        <f t="shared" si="2"/>
        <v>-375</v>
      </c>
      <c r="D35" s="20" t="s">
        <v>25</v>
      </c>
      <c r="E35" s="3">
        <v>846</v>
      </c>
      <c r="F35" s="16">
        <v>1140</v>
      </c>
      <c r="G35" s="17">
        <f t="shared" si="3"/>
        <v>-294</v>
      </c>
      <c r="H35" s="19"/>
    </row>
    <row r="36" spans="1:8" x14ac:dyDescent="0.3">
      <c r="A36" s="3">
        <v>157.41</v>
      </c>
      <c r="B36" s="16">
        <v>133</v>
      </c>
      <c r="C36" s="17">
        <f t="shared" si="2"/>
        <v>24.409999999999997</v>
      </c>
      <c r="D36" s="20" t="s">
        <v>26</v>
      </c>
      <c r="E36" s="3">
        <v>1002</v>
      </c>
      <c r="F36" s="16">
        <v>763</v>
      </c>
      <c r="G36" s="17">
        <f t="shared" si="3"/>
        <v>239</v>
      </c>
      <c r="H36" s="19"/>
    </row>
    <row r="37" spans="1:8" x14ac:dyDescent="0.3">
      <c r="A37" s="3">
        <v>194.81</v>
      </c>
      <c r="B37" s="16">
        <v>810</v>
      </c>
      <c r="C37" s="17">
        <f>SUM(A37-B37)</f>
        <v>-615.19000000000005</v>
      </c>
      <c r="D37" s="20" t="s">
        <v>29</v>
      </c>
      <c r="E37" s="3">
        <v>10837</v>
      </c>
      <c r="F37" s="16">
        <v>10875</v>
      </c>
      <c r="G37" s="17">
        <f t="shared" si="3"/>
        <v>-38</v>
      </c>
      <c r="H37" s="19"/>
    </row>
    <row r="38" spans="1:8" x14ac:dyDescent="0.3">
      <c r="A38" s="3">
        <v>0</v>
      </c>
      <c r="B38" s="16">
        <v>240</v>
      </c>
      <c r="C38" s="17">
        <f t="shared" si="2"/>
        <v>-240</v>
      </c>
      <c r="D38" s="20" t="s">
        <v>42</v>
      </c>
      <c r="E38" s="3">
        <v>248</v>
      </c>
      <c r="F38" s="16">
        <v>495</v>
      </c>
      <c r="G38" s="17">
        <f t="shared" si="3"/>
        <v>-247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3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3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300</v>
      </c>
      <c r="B43" s="16">
        <v>374</v>
      </c>
      <c r="C43" s="17">
        <f t="shared" si="2"/>
        <v>-74</v>
      </c>
      <c r="D43" s="20" t="s">
        <v>37</v>
      </c>
      <c r="E43" s="3">
        <v>2186</v>
      </c>
      <c r="F43" s="16">
        <v>2338</v>
      </c>
      <c r="G43" s="17">
        <f t="shared" si="3"/>
        <v>-152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8">
        <v>243</v>
      </c>
      <c r="F44" s="34">
        <v>90</v>
      </c>
      <c r="G44" s="35">
        <f t="shared" si="3"/>
        <v>153</v>
      </c>
      <c r="H44" s="19"/>
    </row>
    <row r="45" spans="1:8" x14ac:dyDescent="0.3">
      <c r="A45" s="3">
        <f>SUM(A33:A44)</f>
        <v>5043.33</v>
      </c>
      <c r="B45" s="16">
        <f>SUM(B33:B44)</f>
        <v>6507</v>
      </c>
      <c r="C45" s="17">
        <f>SUM(C33:C44)</f>
        <v>-1463.6700000000005</v>
      </c>
      <c r="D45" s="36" t="s">
        <v>33</v>
      </c>
      <c r="E45" s="3">
        <f>SUM(E33:E44)</f>
        <v>45064</v>
      </c>
      <c r="F45" s="16">
        <f>SUM(F33:F44)</f>
        <v>43450</v>
      </c>
      <c r="G45" s="17">
        <f>SUM(G33:G44)</f>
        <v>1614</v>
      </c>
      <c r="H45" s="19"/>
    </row>
    <row r="46" spans="1:8" x14ac:dyDescent="0.3">
      <c r="A46" s="3"/>
      <c r="B46" s="16"/>
      <c r="C46" s="17"/>
      <c r="D46" s="36"/>
      <c r="E46" s="3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3"/>
      <c r="F47" s="16"/>
      <c r="G47" s="17"/>
      <c r="H47" s="19"/>
    </row>
    <row r="48" spans="1:8" x14ac:dyDescent="0.3">
      <c r="A48" s="3">
        <v>12683.54</v>
      </c>
      <c r="B48" s="16">
        <v>11889</v>
      </c>
      <c r="C48" s="17">
        <f t="shared" ref="C48:C54" si="4">SUM(A48-B48)</f>
        <v>794.54000000000087</v>
      </c>
      <c r="D48" s="20" t="s">
        <v>28</v>
      </c>
      <c r="E48" s="3">
        <v>72994</v>
      </c>
      <c r="F48" s="16">
        <v>80623</v>
      </c>
      <c r="G48" s="17">
        <f t="shared" ref="G48:G54" si="5">SUM(E48-F48)</f>
        <v>-7629</v>
      </c>
      <c r="H48" s="19"/>
    </row>
    <row r="49" spans="1:8" x14ac:dyDescent="0.3">
      <c r="A49" s="3">
        <v>1406.02</v>
      </c>
      <c r="B49" s="16">
        <v>350</v>
      </c>
      <c r="C49" s="17">
        <f t="shared" si="4"/>
        <v>1056.02</v>
      </c>
      <c r="D49" s="20" t="s">
        <v>25</v>
      </c>
      <c r="E49" s="3">
        <v>5607</v>
      </c>
      <c r="F49" s="16">
        <v>1717</v>
      </c>
      <c r="G49" s="17">
        <f t="shared" si="5"/>
        <v>3890</v>
      </c>
      <c r="H49" s="19"/>
    </row>
    <row r="50" spans="1:8" x14ac:dyDescent="0.3">
      <c r="A50" s="3">
        <v>744.85</v>
      </c>
      <c r="B50" s="16">
        <v>1138</v>
      </c>
      <c r="C50" s="17">
        <f t="shared" si="4"/>
        <v>-393.15</v>
      </c>
      <c r="D50" s="20" t="s">
        <v>12</v>
      </c>
      <c r="E50" s="3">
        <v>8117</v>
      </c>
      <c r="F50" s="16">
        <v>13005</v>
      </c>
      <c r="G50" s="17">
        <f t="shared" si="5"/>
        <v>-4888</v>
      </c>
      <c r="H50" s="19"/>
    </row>
    <row r="51" spans="1:8" x14ac:dyDescent="0.3">
      <c r="A51" s="3">
        <v>5507</v>
      </c>
      <c r="B51" s="16">
        <v>7366</v>
      </c>
      <c r="C51" s="17">
        <f t="shared" si="4"/>
        <v>-1859</v>
      </c>
      <c r="D51" s="20" t="s">
        <v>34</v>
      </c>
      <c r="E51" s="3">
        <v>33161</v>
      </c>
      <c r="F51" s="16">
        <v>44196</v>
      </c>
      <c r="G51" s="17">
        <f t="shared" si="5"/>
        <v>-11035</v>
      </c>
      <c r="H51" s="19"/>
    </row>
    <row r="52" spans="1:8" x14ac:dyDescent="0.3">
      <c r="A52" s="3">
        <v>18233.88</v>
      </c>
      <c r="B52" s="16">
        <v>9606</v>
      </c>
      <c r="C52" s="17">
        <f t="shared" si="4"/>
        <v>8627.880000000001</v>
      </c>
      <c r="D52" s="20" t="s">
        <v>45</v>
      </c>
      <c r="E52" s="3">
        <v>78141</v>
      </c>
      <c r="F52" s="16">
        <v>88246</v>
      </c>
      <c r="G52" s="17">
        <f t="shared" si="5"/>
        <v>-10105</v>
      </c>
      <c r="H52" s="19"/>
    </row>
    <row r="53" spans="1:8" x14ac:dyDescent="0.3">
      <c r="A53" s="3">
        <v>4083</v>
      </c>
      <c r="B53" s="16">
        <v>4362</v>
      </c>
      <c r="C53" s="17">
        <f t="shared" si="4"/>
        <v>-279</v>
      </c>
      <c r="D53" s="20" t="s">
        <v>49</v>
      </c>
      <c r="E53" s="3">
        <v>12612</v>
      </c>
      <c r="F53" s="16">
        <v>33597</v>
      </c>
      <c r="G53" s="17">
        <f t="shared" si="5"/>
        <v>-20985</v>
      </c>
      <c r="H53" s="19"/>
    </row>
    <row r="54" spans="1:8" x14ac:dyDescent="0.3">
      <c r="A54" s="8">
        <v>34</v>
      </c>
      <c r="B54" s="34">
        <v>620</v>
      </c>
      <c r="C54" s="17">
        <f t="shared" si="4"/>
        <v>-586</v>
      </c>
      <c r="D54" s="20" t="s">
        <v>46</v>
      </c>
      <c r="E54" s="8">
        <v>8477</v>
      </c>
      <c r="F54" s="34">
        <v>9560</v>
      </c>
      <c r="G54" s="17">
        <f t="shared" si="5"/>
        <v>-1083</v>
      </c>
      <c r="H54" s="19"/>
    </row>
    <row r="55" spans="1:8" x14ac:dyDescent="0.3">
      <c r="A55" s="3">
        <f>SUM(A48:A54)</f>
        <v>42692.290000000008</v>
      </c>
      <c r="B55" s="16">
        <f>SUM(B48:B54)</f>
        <v>35331</v>
      </c>
      <c r="C55" s="17">
        <f>SUM(C48:C54)</f>
        <v>7361.2900000000009</v>
      </c>
      <c r="D55" s="36" t="s">
        <v>35</v>
      </c>
      <c r="E55" s="3">
        <f>SUM(E48:E54)</f>
        <v>219109</v>
      </c>
      <c r="F55" s="16">
        <f>SUM(F48:F54)</f>
        <v>270944</v>
      </c>
      <c r="G55" s="17">
        <f>SUM(G48:G54)</f>
        <v>-51835</v>
      </c>
      <c r="H55" s="19"/>
    </row>
    <row r="56" spans="1:8" x14ac:dyDescent="0.3">
      <c r="A56" s="3"/>
      <c r="B56" s="16"/>
      <c r="C56" s="17"/>
      <c r="D56" s="20"/>
      <c r="E56" s="3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3"/>
      <c r="F57" s="16"/>
      <c r="G57" s="17"/>
      <c r="H57" s="19"/>
    </row>
    <row r="58" spans="1:8" x14ac:dyDescent="0.3">
      <c r="A58" s="3">
        <v>1290.55</v>
      </c>
      <c r="B58" s="16">
        <v>1257</v>
      </c>
      <c r="C58" s="17">
        <f>SUM(A58-B58)</f>
        <v>33.549999999999955</v>
      </c>
      <c r="D58" s="20" t="s">
        <v>28</v>
      </c>
      <c r="E58" s="3">
        <v>8343</v>
      </c>
      <c r="F58" s="16">
        <v>7542</v>
      </c>
      <c r="G58" s="17">
        <f>SUM(E58-F58)</f>
        <v>801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3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3">
        <v>0</v>
      </c>
      <c r="F60" s="16">
        <v>0</v>
      </c>
      <c r="G60" s="17">
        <f t="shared" si="7"/>
        <v>0</v>
      </c>
      <c r="H60" s="19"/>
    </row>
    <row r="61" spans="1:8" x14ac:dyDescent="0.3">
      <c r="A61" s="3">
        <v>0</v>
      </c>
      <c r="B61" s="16">
        <v>0</v>
      </c>
      <c r="C61" s="17">
        <f t="shared" si="6"/>
        <v>0</v>
      </c>
      <c r="D61" s="20" t="s">
        <v>26</v>
      </c>
      <c r="E61" s="3">
        <v>0</v>
      </c>
      <c r="F61" s="16">
        <v>0</v>
      </c>
      <c r="G61" s="17">
        <f t="shared" si="7"/>
        <v>0</v>
      </c>
      <c r="H61" s="19"/>
    </row>
    <row r="62" spans="1:8" x14ac:dyDescent="0.3">
      <c r="A62" s="3">
        <v>0</v>
      </c>
      <c r="B62" s="16">
        <v>15</v>
      </c>
      <c r="C62" s="17">
        <f t="shared" si="6"/>
        <v>-15</v>
      </c>
      <c r="D62" s="20" t="s">
        <v>37</v>
      </c>
      <c r="E62" s="3">
        <v>91</v>
      </c>
      <c r="F62" s="16">
        <v>45</v>
      </c>
      <c r="G62" s="17">
        <f t="shared" si="7"/>
        <v>46</v>
      </c>
      <c r="H62" s="19"/>
    </row>
    <row r="63" spans="1:8" x14ac:dyDescent="0.3">
      <c r="A63" s="3">
        <v>1000</v>
      </c>
      <c r="B63" s="16">
        <v>1000</v>
      </c>
      <c r="C63" s="17">
        <f t="shared" si="6"/>
        <v>0</v>
      </c>
      <c r="D63" s="20" t="s">
        <v>38</v>
      </c>
      <c r="E63" s="3">
        <v>6000</v>
      </c>
      <c r="F63" s="16">
        <v>6000</v>
      </c>
      <c r="G63" s="17">
        <f t="shared" si="7"/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39</v>
      </c>
      <c r="E64" s="3">
        <v>0</v>
      </c>
      <c r="F64" s="16">
        <v>35</v>
      </c>
      <c r="G64" s="17">
        <f t="shared" si="7"/>
        <v>-35</v>
      </c>
      <c r="H64" s="19"/>
    </row>
    <row r="65" spans="1:8" x14ac:dyDescent="0.3">
      <c r="A65" s="3">
        <v>445</v>
      </c>
      <c r="B65" s="16">
        <v>2625</v>
      </c>
      <c r="C65" s="17">
        <f t="shared" si="6"/>
        <v>-2180</v>
      </c>
      <c r="D65" s="20" t="s">
        <v>40</v>
      </c>
      <c r="E65" s="3">
        <v>15861</v>
      </c>
      <c r="F65" s="16">
        <v>2625</v>
      </c>
      <c r="G65" s="17">
        <f t="shared" si="7"/>
        <v>13236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41</v>
      </c>
      <c r="E66" s="3">
        <v>213</v>
      </c>
      <c r="F66" s="16">
        <v>35</v>
      </c>
      <c r="G66" s="17">
        <f t="shared" si="7"/>
        <v>178</v>
      </c>
      <c r="H66" s="19"/>
    </row>
    <row r="67" spans="1:8" x14ac:dyDescent="0.3">
      <c r="A67" s="8">
        <v>-911.51</v>
      </c>
      <c r="B67" s="34">
        <v>1900</v>
      </c>
      <c r="C67" s="35">
        <f t="shared" si="6"/>
        <v>-2811.51</v>
      </c>
      <c r="D67" s="20" t="s">
        <v>12</v>
      </c>
      <c r="E67" s="8">
        <v>-3146</v>
      </c>
      <c r="F67" s="34">
        <v>6180</v>
      </c>
      <c r="G67" s="17">
        <f>SUM(E67-F67)</f>
        <v>-9326</v>
      </c>
      <c r="H67" s="19"/>
    </row>
    <row r="68" spans="1:8" x14ac:dyDescent="0.3">
      <c r="A68" s="3">
        <f>SUM(A58:A67)</f>
        <v>1824.0400000000002</v>
      </c>
      <c r="B68" s="16">
        <f>SUM(B58:B67)</f>
        <v>6797</v>
      </c>
      <c r="C68" s="17">
        <f>SUM(C58:C67)</f>
        <v>-4972.96</v>
      </c>
      <c r="D68" s="36" t="s">
        <v>35</v>
      </c>
      <c r="E68" s="3">
        <f>SUM(E58:E67)</f>
        <v>27362</v>
      </c>
      <c r="F68" s="16">
        <f>SUM(F58:F67)</f>
        <v>22462</v>
      </c>
      <c r="G68" s="17">
        <f>SUM(E68-F68)</f>
        <v>4900</v>
      </c>
      <c r="H68" s="19"/>
    </row>
    <row r="69" spans="1:8" x14ac:dyDescent="0.3">
      <c r="A69" s="4">
        <f>A68+A55+A45</f>
        <v>49559.660000000011</v>
      </c>
      <c r="B69" s="21">
        <f>SUM(B45+B55+B68)</f>
        <v>48635</v>
      </c>
      <c r="C69" s="22">
        <f>A69-B69</f>
        <v>924.66000000001077</v>
      </c>
      <c r="D69" s="23" t="s">
        <v>43</v>
      </c>
      <c r="E69" s="4">
        <f>E68+E55+E45</f>
        <v>291535</v>
      </c>
      <c r="F69" s="21">
        <f>SUM(F45+F55+F68)</f>
        <v>336856</v>
      </c>
      <c r="G69" s="22">
        <f>E69-F69</f>
        <v>-45321</v>
      </c>
      <c r="H69" s="19"/>
    </row>
    <row r="70" spans="1:8" x14ac:dyDescent="0.3">
      <c r="A70" s="7"/>
      <c r="B70" s="30"/>
      <c r="C70" s="31"/>
      <c r="D70" s="20"/>
      <c r="E70" s="7"/>
      <c r="F70" s="30"/>
      <c r="G70" s="31"/>
      <c r="H70" s="19"/>
    </row>
    <row r="71" spans="1:8" x14ac:dyDescent="0.3">
      <c r="A71" s="6"/>
      <c r="B71" s="27"/>
      <c r="C71" s="28"/>
      <c r="D71" s="20"/>
      <c r="E71" s="6"/>
      <c r="F71" s="27"/>
      <c r="G71" s="28"/>
      <c r="H71" s="19"/>
    </row>
    <row r="72" spans="1:8" ht="15" thickBot="1" x14ac:dyDescent="0.35">
      <c r="A72" s="9">
        <f>A29-A69</f>
        <v>-3625.9300000000076</v>
      </c>
      <c r="B72" s="37">
        <f>B29-B69</f>
        <v>1686</v>
      </c>
      <c r="C72" s="38">
        <f>C29-C69</f>
        <v>-5311.9300000000076</v>
      </c>
      <c r="D72" s="39" t="s">
        <v>14</v>
      </c>
      <c r="E72" s="9">
        <v>-7256.37</v>
      </c>
      <c r="F72" s="37">
        <f>F29-F69</f>
        <v>-40935</v>
      </c>
      <c r="G72" s="38">
        <f>SUM(E72-F72)</f>
        <v>33678.629999999997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2023-07-10T20:57:41Z</dcterms:modified>
</cp:coreProperties>
</file>