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8-2023\"/>
    </mc:Choice>
  </mc:AlternateContent>
  <xr:revisionPtr revIDLastSave="0" documentId="13_ncr:1_{5C792426-733B-4B5C-A8B0-08840A0F2EAA}" xr6:coauthVersionLast="47" xr6:coauthVersionMax="47" xr10:uidLastSave="{00000000-0000-0000-0000-000000000000}"/>
  <bookViews>
    <workbookView xWindow="180" yWindow="0" windowWidth="10092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C41" i="1" l="1"/>
  <c r="A55" i="1" l="1"/>
  <c r="E68" i="1" l="1"/>
  <c r="E55" i="1" l="1"/>
  <c r="A45" i="1" l="1"/>
  <c r="F68" i="1" l="1"/>
  <c r="E45" i="1" l="1"/>
  <c r="E27" i="1"/>
  <c r="E18" i="1"/>
  <c r="E69" i="1" l="1"/>
  <c r="E29" i="1"/>
  <c r="F55" i="1"/>
  <c r="F45" i="1"/>
  <c r="F27" i="1"/>
  <c r="F18" i="1"/>
  <c r="F69" i="1" l="1"/>
  <c r="F29" i="1"/>
  <c r="G53" i="1"/>
  <c r="G15" i="1"/>
  <c r="F72" i="1" l="1"/>
  <c r="C53" i="1"/>
  <c r="C15" i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F9F47840-3B8B-428C-8A47-A68AEF368F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Bash on the Bay, Chilton raffles, Fox Valley outing, D&amp;G calling, Hunter's Eve Bash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$2520 </t>
        </r>
        <r>
          <rPr>
            <b/>
            <sz val="9"/>
            <color indexed="81"/>
            <rFont val="Tahoma"/>
            <family val="2"/>
          </rPr>
          <t>c</t>
        </r>
        <r>
          <rPr>
            <sz val="9"/>
            <color indexed="81"/>
            <rFont val="Tahoma"/>
            <family val="2"/>
          </rPr>
          <t>alendar sales, $3465 EXPO booth ($2315 net after s/u cash, expenses not known yet)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$685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$340 HRP billable grant hours &amp; expenses, $4166 PLE grant invoice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Blackbaud Giving Fund, memorial donation, donations, interest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$3191.48 R3 grant, $620 USFWS</t>
        </r>
      </text>
    </comment>
    <comment ref="A54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WWA EXPO booth s/u cash</t>
        </r>
      </text>
    </comment>
    <comment ref="A65" authorId="0" shapeId="0" xr:uid="{69E307B2-7C3E-46F3-A897-E37CFB15B1D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Legal fees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<sst xmlns="http://schemas.openxmlformats.org/spreadsheetml/2006/main" count="64" uniqueCount="50">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</sst>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3" fillId="0" borderId="7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zoomScale="76" zoomScaleNormal="85" workbookViewId="0">
      <selection activeCell="E7" sqref="E7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5" t="s">
        <v>0</v>
      </c>
      <c r="B1" s="45"/>
      <c r="C1" s="45"/>
      <c r="D1" s="45"/>
      <c r="E1" s="45"/>
      <c r="F1" s="45"/>
      <c r="G1" s="45"/>
    </row>
    <row r="2" spans="1:12" x14ac:dyDescent="0.3">
      <c r="A2" s="45" t="s">
        <v>1</v>
      </c>
      <c r="B2" s="45"/>
      <c r="C2" s="45"/>
      <c r="D2" s="45"/>
      <c r="E2" s="45"/>
      <c r="F2" s="45"/>
      <c r="G2" s="45"/>
    </row>
    <row r="3" spans="1:12" x14ac:dyDescent="0.3">
      <c r="A3" s="46">
        <v>45169</v>
      </c>
      <c r="B3" s="46"/>
      <c r="C3" s="46"/>
      <c r="D3" s="46"/>
      <c r="E3" s="46"/>
      <c r="F3" s="46"/>
      <c r="G3" s="46"/>
    </row>
    <row r="6" spans="1:12" x14ac:dyDescent="0.3">
      <c r="A6" s="41" t="s">
        <v>2</v>
      </c>
      <c r="B6" s="42"/>
      <c r="C6" s="43"/>
      <c r="D6" s="10">
        <v>45169</v>
      </c>
      <c r="E6" s="44" t="s">
        <v>3</v>
      </c>
      <c r="F6" s="42"/>
      <c r="G6" s="43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7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25425.75</v>
      </c>
      <c r="B9" s="16">
        <v>54500</v>
      </c>
      <c r="C9" s="17">
        <f>A9-B9</f>
        <v>-29074.25</v>
      </c>
      <c r="D9" s="18" t="s">
        <v>15</v>
      </c>
      <c r="E9" s="3">
        <v>264192</v>
      </c>
      <c r="F9" s="16">
        <v>325500</v>
      </c>
      <c r="G9" s="17">
        <f t="shared" ref="G9:G16" si="0">E9-F9</f>
        <v>-61308</v>
      </c>
      <c r="H9" s="19"/>
    </row>
    <row r="10" spans="1:12" x14ac:dyDescent="0.3">
      <c r="A10" s="3">
        <v>5985</v>
      </c>
      <c r="B10" s="16">
        <v>11430</v>
      </c>
      <c r="C10" s="17">
        <f>A10-B10</f>
        <v>-5445</v>
      </c>
      <c r="D10" s="18" t="s">
        <v>16</v>
      </c>
      <c r="E10" s="3">
        <v>13063</v>
      </c>
      <c r="F10" s="16">
        <v>13890</v>
      </c>
      <c r="G10" s="17">
        <f t="shared" si="0"/>
        <v>-827</v>
      </c>
      <c r="H10" s="19"/>
    </row>
    <row r="11" spans="1:12" x14ac:dyDescent="0.3">
      <c r="A11" s="3">
        <v>960</v>
      </c>
      <c r="B11" s="16">
        <v>500</v>
      </c>
      <c r="C11" s="17">
        <f t="shared" ref="C11:C16" si="1">A11-B11</f>
        <v>460</v>
      </c>
      <c r="D11" s="18" t="s">
        <v>44</v>
      </c>
      <c r="E11" s="3">
        <v>12805</v>
      </c>
      <c r="F11" s="16">
        <v>9660</v>
      </c>
      <c r="G11" s="17">
        <f t="shared" si="0"/>
        <v>3145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4506.24</v>
      </c>
      <c r="B13" s="16">
        <v>8335</v>
      </c>
      <c r="C13" s="17">
        <f t="shared" si="1"/>
        <v>-3828.76</v>
      </c>
      <c r="D13" s="18" t="s">
        <v>18</v>
      </c>
      <c r="E13" s="3">
        <v>96522</v>
      </c>
      <c r="F13" s="16">
        <v>66680</v>
      </c>
      <c r="G13" s="17">
        <f t="shared" si="0"/>
        <v>29842</v>
      </c>
      <c r="H13" s="19"/>
    </row>
    <row r="14" spans="1:12" x14ac:dyDescent="0.3">
      <c r="A14" s="3">
        <v>620</v>
      </c>
      <c r="B14" s="16">
        <v>29191</v>
      </c>
      <c r="C14" s="17">
        <f t="shared" si="1"/>
        <v>-28571</v>
      </c>
      <c r="D14" s="18" t="s">
        <v>19</v>
      </c>
      <c r="E14" s="3">
        <v>80200</v>
      </c>
      <c r="F14" s="16">
        <v>131573</v>
      </c>
      <c r="G14" s="17">
        <f t="shared" si="0"/>
        <v>-51373</v>
      </c>
      <c r="H14" s="19"/>
    </row>
    <row r="15" spans="1:12" x14ac:dyDescent="0.3">
      <c r="A15" s="3">
        <v>29645.61</v>
      </c>
      <c r="B15" s="16">
        <v>23850</v>
      </c>
      <c r="C15" s="17">
        <f t="shared" si="1"/>
        <v>5795.6100000000006</v>
      </c>
      <c r="D15" s="18" t="s">
        <v>48</v>
      </c>
      <c r="E15" s="3">
        <v>60553</v>
      </c>
      <c r="F15" s="16">
        <v>61975</v>
      </c>
      <c r="G15" s="17">
        <f t="shared" si="0"/>
        <v>-1422</v>
      </c>
      <c r="H15" s="19"/>
    </row>
    <row r="16" spans="1:12" x14ac:dyDescent="0.3">
      <c r="A16" s="3">
        <v>1410.82</v>
      </c>
      <c r="B16" s="16">
        <v>500</v>
      </c>
      <c r="C16" s="17">
        <f t="shared" si="1"/>
        <v>910.81999999999994</v>
      </c>
      <c r="D16" s="20" t="s">
        <v>12</v>
      </c>
      <c r="E16" s="3">
        <v>11958</v>
      </c>
      <c r="F16" s="16">
        <v>4300</v>
      </c>
      <c r="G16" s="17">
        <f t="shared" si="0"/>
        <v>7658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68553.420000000013</v>
      </c>
      <c r="B18" s="21">
        <f>SUM(B9:B17)</f>
        <v>128306</v>
      </c>
      <c r="C18" s="22">
        <f>SUM(C9:C17)</f>
        <v>-59752.580000000009</v>
      </c>
      <c r="D18" s="23" t="s">
        <v>8</v>
      </c>
      <c r="E18" s="4">
        <f>SUM(E9:E17)</f>
        <v>539293</v>
      </c>
      <c r="F18" s="21">
        <f>SUM(F9:F17)</f>
        <v>619778</v>
      </c>
      <c r="G18" s="22">
        <f>SUM(G9:G17)</f>
        <v>-80485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13507.2</v>
      </c>
      <c r="B21" s="16">
        <v>32700</v>
      </c>
      <c r="C21" s="17">
        <f>SUM(A21-B21)</f>
        <v>-19192.8</v>
      </c>
      <c r="D21" s="18" t="s">
        <v>20</v>
      </c>
      <c r="E21" s="3">
        <v>131534</v>
      </c>
      <c r="F21" s="16">
        <v>195300</v>
      </c>
      <c r="G21" s="17">
        <f>SUM(E21-F21)</f>
        <v>-63766</v>
      </c>
      <c r="H21" s="19"/>
      <c r="J21" s="16"/>
    </row>
    <row r="22" spans="1:10" x14ac:dyDescent="0.3">
      <c r="A22" s="3">
        <v>1764</v>
      </c>
      <c r="B22" s="16">
        <v>2100</v>
      </c>
      <c r="C22" s="17">
        <f>SUM(A22-B22)</f>
        <v>-336</v>
      </c>
      <c r="D22" s="18" t="s">
        <v>21</v>
      </c>
      <c r="E22" s="3">
        <v>1905</v>
      </c>
      <c r="F22" s="16">
        <v>2800</v>
      </c>
      <c r="G22" s="17">
        <f>SUM(E22-F22)</f>
        <v>-895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15271.2</v>
      </c>
      <c r="B27" s="21">
        <f>SUM(B20:B26)</f>
        <v>34800</v>
      </c>
      <c r="C27" s="22">
        <f>SUM(C21:C26)</f>
        <v>-19528.8</v>
      </c>
      <c r="D27" s="23" t="s">
        <v>11</v>
      </c>
      <c r="E27" s="4">
        <f>SUM(E20:E26)</f>
        <v>133439</v>
      </c>
      <c r="F27" s="21">
        <f>SUM(F20:F26)</f>
        <v>198100</v>
      </c>
      <c r="G27" s="22">
        <f>SUM(G21:G26)</f>
        <v>-64661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53282.220000000016</v>
      </c>
      <c r="B29" s="21">
        <f>B18-B27</f>
        <v>93506</v>
      </c>
      <c r="C29" s="22">
        <f>C18-C27</f>
        <v>-40223.780000000013</v>
      </c>
      <c r="D29" s="23" t="s">
        <v>22</v>
      </c>
      <c r="E29" s="4">
        <f>E18-E27</f>
        <v>405854</v>
      </c>
      <c r="F29" s="21">
        <f>F18-F27</f>
        <v>421678</v>
      </c>
      <c r="G29" s="22">
        <f>G18-G27</f>
        <v>-15824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3978.71</v>
      </c>
      <c r="B33" s="16">
        <v>3775</v>
      </c>
      <c r="C33" s="17">
        <f>SUM(A33-B33)</f>
        <v>203.71000000000004</v>
      </c>
      <c r="D33" s="20" t="s">
        <v>28</v>
      </c>
      <c r="E33" s="3">
        <v>38205</v>
      </c>
      <c r="F33" s="16">
        <v>35299</v>
      </c>
      <c r="G33" s="17">
        <f>SUM(E33-F33)</f>
        <v>2906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1062.3599999999999</v>
      </c>
      <c r="B35" s="16">
        <v>350</v>
      </c>
      <c r="C35" s="17">
        <f t="shared" si="2"/>
        <v>712.3599999999999</v>
      </c>
      <c r="D35" s="20" t="s">
        <v>25</v>
      </c>
      <c r="E35" s="3">
        <v>1909</v>
      </c>
      <c r="F35" s="16">
        <v>1740</v>
      </c>
      <c r="G35" s="17">
        <f t="shared" si="3"/>
        <v>169</v>
      </c>
      <c r="H35" s="19"/>
    </row>
    <row r="36" spans="1:8" x14ac:dyDescent="0.3">
      <c r="A36" s="3">
        <v>160.22999999999999</v>
      </c>
      <c r="B36" s="16">
        <v>140</v>
      </c>
      <c r="C36" s="17">
        <f t="shared" si="2"/>
        <v>20.22999999999999</v>
      </c>
      <c r="D36" s="20" t="s">
        <v>26</v>
      </c>
      <c r="E36" s="3">
        <v>1325</v>
      </c>
      <c r="F36" s="16">
        <v>973</v>
      </c>
      <c r="G36" s="17">
        <f t="shared" si="3"/>
        <v>352</v>
      </c>
      <c r="H36" s="19"/>
    </row>
    <row r="37" spans="1:8" x14ac:dyDescent="0.3">
      <c r="A37" s="3">
        <v>1122.21</v>
      </c>
      <c r="B37" s="16">
        <v>1300</v>
      </c>
      <c r="C37" s="17">
        <f>SUM(A37-B37)</f>
        <v>-177.78999999999996</v>
      </c>
      <c r="D37" s="20" t="s">
        <v>29</v>
      </c>
      <c r="E37" s="3">
        <v>14585</v>
      </c>
      <c r="F37" s="16">
        <v>12565</v>
      </c>
      <c r="G37" s="17">
        <f t="shared" si="3"/>
        <v>2020</v>
      </c>
      <c r="H37" s="19"/>
    </row>
    <row r="38" spans="1:8" x14ac:dyDescent="0.3">
      <c r="A38" s="3">
        <v>26.63</v>
      </c>
      <c r="B38" s="16">
        <v>70</v>
      </c>
      <c r="C38" s="17">
        <f t="shared" si="2"/>
        <v>-43.370000000000005</v>
      </c>
      <c r="D38" s="20" t="s">
        <v>42</v>
      </c>
      <c r="E38" s="3">
        <v>275</v>
      </c>
      <c r="F38" s="16">
        <v>885</v>
      </c>
      <c r="G38" s="17">
        <f t="shared" si="3"/>
        <v>-610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>SUM(A41-B41)</f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348</v>
      </c>
      <c r="B43" s="16">
        <v>375</v>
      </c>
      <c r="C43" s="17">
        <f t="shared" si="2"/>
        <v>-27</v>
      </c>
      <c r="D43" s="20" t="s">
        <v>37</v>
      </c>
      <c r="E43" s="3">
        <v>2869</v>
      </c>
      <c r="F43" s="16">
        <v>3133</v>
      </c>
      <c r="G43" s="17">
        <f t="shared" si="3"/>
        <v>-264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8">
        <v>243</v>
      </c>
      <c r="F44" s="34">
        <v>90</v>
      </c>
      <c r="G44" s="35">
        <f t="shared" si="3"/>
        <v>153</v>
      </c>
      <c r="H44" s="19"/>
    </row>
    <row r="45" spans="1:8" x14ac:dyDescent="0.3">
      <c r="A45" s="3">
        <f>SUM(A33:A44)</f>
        <v>6698.1399999999994</v>
      </c>
      <c r="B45" s="16">
        <f>SUM(B33:B44)</f>
        <v>6010</v>
      </c>
      <c r="C45" s="17">
        <f>SUM(C33:C44)</f>
        <v>688.14</v>
      </c>
      <c r="D45" s="36" t="s">
        <v>33</v>
      </c>
      <c r="E45" s="3">
        <f>SUM(E33:E44)</f>
        <v>59411</v>
      </c>
      <c r="F45" s="16">
        <f>SUM(F33:F44)</f>
        <v>54685</v>
      </c>
      <c r="G45" s="17">
        <f>SUM(G33:G44)</f>
        <v>4726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11564.72</v>
      </c>
      <c r="B48" s="16">
        <v>11889</v>
      </c>
      <c r="C48" s="17">
        <f t="shared" ref="C48:C54" si="4">SUM(A48-B48)</f>
        <v>-324.28000000000065</v>
      </c>
      <c r="D48" s="20" t="s">
        <v>28</v>
      </c>
      <c r="E48" s="3">
        <v>96969</v>
      </c>
      <c r="F48" s="16">
        <v>104400</v>
      </c>
      <c r="G48" s="17">
        <f t="shared" ref="G48:G54" si="5">SUM(E48-F48)</f>
        <v>-7431</v>
      </c>
      <c r="H48" s="19"/>
    </row>
    <row r="49" spans="1:8" x14ac:dyDescent="0.3">
      <c r="A49" s="3">
        <v>1511.08</v>
      </c>
      <c r="B49" s="16">
        <v>700</v>
      </c>
      <c r="C49" s="17">
        <f t="shared" si="4"/>
        <v>811.07999999999993</v>
      </c>
      <c r="D49" s="20" t="s">
        <v>25</v>
      </c>
      <c r="E49" s="3">
        <v>8603</v>
      </c>
      <c r="F49" s="16">
        <v>2867</v>
      </c>
      <c r="G49" s="17">
        <f t="shared" si="5"/>
        <v>5736</v>
      </c>
      <c r="H49" s="19"/>
    </row>
    <row r="50" spans="1:8" x14ac:dyDescent="0.3">
      <c r="A50" s="3">
        <v>650.48</v>
      </c>
      <c r="B50" s="16">
        <v>1598</v>
      </c>
      <c r="C50" s="17">
        <f t="shared" si="4"/>
        <v>-947.52</v>
      </c>
      <c r="D50" s="20" t="s">
        <v>12</v>
      </c>
      <c r="E50" s="3">
        <v>9671</v>
      </c>
      <c r="F50" s="16">
        <v>16201</v>
      </c>
      <c r="G50" s="17">
        <f t="shared" si="5"/>
        <v>-6530</v>
      </c>
      <c r="H50" s="19"/>
    </row>
    <row r="51" spans="1:8" x14ac:dyDescent="0.3">
      <c r="A51" s="3">
        <v>3950</v>
      </c>
      <c r="B51" s="16">
        <v>7366</v>
      </c>
      <c r="C51" s="17">
        <f t="shared" si="4"/>
        <v>-3416</v>
      </c>
      <c r="D51" s="20" t="s">
        <v>34</v>
      </c>
      <c r="E51" s="3">
        <v>51357</v>
      </c>
      <c r="F51" s="16">
        <v>58928</v>
      </c>
      <c r="G51" s="17">
        <f t="shared" si="5"/>
        <v>-7571</v>
      </c>
      <c r="H51" s="19"/>
    </row>
    <row r="52" spans="1:8" x14ac:dyDescent="0.3">
      <c r="A52" s="3">
        <v>3811.48</v>
      </c>
      <c r="B52" s="16">
        <v>29191</v>
      </c>
      <c r="C52" s="17">
        <f t="shared" si="4"/>
        <v>-25379.52</v>
      </c>
      <c r="D52" s="20" t="s">
        <v>45</v>
      </c>
      <c r="E52" s="3">
        <v>86424</v>
      </c>
      <c r="F52" s="16">
        <v>131573</v>
      </c>
      <c r="G52" s="17">
        <f t="shared" si="5"/>
        <v>-45149</v>
      </c>
      <c r="H52" s="19"/>
    </row>
    <row r="53" spans="1:8" x14ac:dyDescent="0.3">
      <c r="A53" s="3">
        <v>10537.56</v>
      </c>
      <c r="B53" s="16">
        <v>11112</v>
      </c>
      <c r="C53" s="17">
        <f t="shared" si="4"/>
        <v>-574.44000000000051</v>
      </c>
      <c r="D53" s="20" t="s">
        <v>49</v>
      </c>
      <c r="E53" s="3">
        <v>24547</v>
      </c>
      <c r="F53" s="16">
        <v>48471</v>
      </c>
      <c r="G53" s="17">
        <f t="shared" si="5"/>
        <v>-23924</v>
      </c>
      <c r="H53" s="19"/>
    </row>
    <row r="54" spans="1:8" x14ac:dyDescent="0.3">
      <c r="A54" s="8">
        <v>1206</v>
      </c>
      <c r="B54" s="34">
        <v>0</v>
      </c>
      <c r="C54" s="17">
        <f t="shared" si="4"/>
        <v>1206</v>
      </c>
      <c r="D54" s="20" t="s">
        <v>46</v>
      </c>
      <c r="E54" s="8">
        <v>9893</v>
      </c>
      <c r="F54" s="34">
        <v>9745</v>
      </c>
      <c r="G54" s="17">
        <f t="shared" si="5"/>
        <v>148</v>
      </c>
      <c r="H54" s="19"/>
    </row>
    <row r="55" spans="1:8" x14ac:dyDescent="0.3">
      <c r="A55" s="3">
        <f>SUM(A48:A54)</f>
        <v>33231.32</v>
      </c>
      <c r="B55" s="16">
        <f>SUM(B48:B54)</f>
        <v>61856</v>
      </c>
      <c r="C55" s="17">
        <f>SUM(C48:C54)</f>
        <v>-28624.68</v>
      </c>
      <c r="D55" s="36" t="s">
        <v>35</v>
      </c>
      <c r="E55" s="3">
        <f>SUM(E48:E54)</f>
        <v>287464</v>
      </c>
      <c r="F55" s="16">
        <f>SUM(F48:F54)</f>
        <v>372185</v>
      </c>
      <c r="G55" s="17">
        <f>SUM(G48:G54)</f>
        <v>-84721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984.66</v>
      </c>
      <c r="B58" s="16">
        <v>1257</v>
      </c>
      <c r="C58" s="17">
        <f>SUM(A58-B58)</f>
        <v>-272.34000000000003</v>
      </c>
      <c r="D58" s="20" t="s">
        <v>28</v>
      </c>
      <c r="E58" s="3">
        <v>10777</v>
      </c>
      <c r="F58" s="16">
        <v>10056</v>
      </c>
      <c r="G58" s="17">
        <f>SUM(E58-F58)</f>
        <v>721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3">
        <v>0</v>
      </c>
      <c r="F60" s="16">
        <v>125</v>
      </c>
      <c r="G60" s="17">
        <f t="shared" si="7"/>
        <v>-125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3">
        <v>109</v>
      </c>
      <c r="F62" s="16">
        <v>60</v>
      </c>
      <c r="G62" s="17">
        <f t="shared" si="7"/>
        <v>49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8000</v>
      </c>
      <c r="F63" s="16">
        <v>8000</v>
      </c>
      <c r="G63" s="17">
        <f t="shared" si="7"/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267</v>
      </c>
      <c r="B65" s="16">
        <v>1800</v>
      </c>
      <c r="C65" s="17">
        <f t="shared" si="6"/>
        <v>-1533</v>
      </c>
      <c r="D65" s="20" t="s">
        <v>40</v>
      </c>
      <c r="E65" s="3">
        <v>26427</v>
      </c>
      <c r="F65" s="16">
        <v>6400</v>
      </c>
      <c r="G65" s="17">
        <f t="shared" si="7"/>
        <v>20027</v>
      </c>
      <c r="H65" s="19"/>
    </row>
    <row r="66" spans="1:8" x14ac:dyDescent="0.3">
      <c r="A66" s="3">
        <v>0</v>
      </c>
      <c r="B66" s="16">
        <v>60</v>
      </c>
      <c r="C66" s="17">
        <f t="shared" si="6"/>
        <v>-60</v>
      </c>
      <c r="D66" s="20" t="s">
        <v>41</v>
      </c>
      <c r="E66" s="3">
        <v>213</v>
      </c>
      <c r="F66" s="16">
        <v>95</v>
      </c>
      <c r="G66" s="17">
        <f t="shared" si="7"/>
        <v>118</v>
      </c>
      <c r="H66" s="19"/>
    </row>
    <row r="67" spans="1:8" x14ac:dyDescent="0.3">
      <c r="A67" s="8">
        <v>643.4</v>
      </c>
      <c r="B67" s="34">
        <v>715</v>
      </c>
      <c r="C67" s="35">
        <f t="shared" si="6"/>
        <v>-71.600000000000023</v>
      </c>
      <c r="D67" s="20" t="s">
        <v>12</v>
      </c>
      <c r="E67" s="8">
        <v>-4009</v>
      </c>
      <c r="F67" s="34">
        <v>5595</v>
      </c>
      <c r="G67" s="17">
        <f>SUM(E67-F67)</f>
        <v>-9604</v>
      </c>
      <c r="H67" s="19"/>
    </row>
    <row r="68" spans="1:8" x14ac:dyDescent="0.3">
      <c r="A68" s="3">
        <f>SUM(A58:A67)</f>
        <v>2895.06</v>
      </c>
      <c r="B68" s="16">
        <f>SUM(B58:B67)</f>
        <v>4832</v>
      </c>
      <c r="C68" s="17">
        <f>SUM(C58:C67)</f>
        <v>-1936.94</v>
      </c>
      <c r="D68" s="36" t="s">
        <v>35</v>
      </c>
      <c r="E68" s="3">
        <f>SUM(E58:E67)</f>
        <v>41517</v>
      </c>
      <c r="F68" s="16">
        <f>SUM(F58:F67)</f>
        <v>30366</v>
      </c>
      <c r="G68" s="17">
        <f>SUM(E68-F68)</f>
        <v>11151</v>
      </c>
      <c r="H68" s="19"/>
    </row>
    <row r="69" spans="1:8" x14ac:dyDescent="0.3">
      <c r="A69" s="4">
        <f>A68+A55+A45</f>
        <v>42824.52</v>
      </c>
      <c r="B69" s="21">
        <f>SUM(B45+B55+B68)</f>
        <v>72698</v>
      </c>
      <c r="C69" s="22">
        <f>A69-B69</f>
        <v>-29873.480000000003</v>
      </c>
      <c r="D69" s="23" t="s">
        <v>43</v>
      </c>
      <c r="E69" s="4">
        <f>E68+E55+E45</f>
        <v>388392</v>
      </c>
      <c r="F69" s="21">
        <f>SUM(F45+F55+F68)</f>
        <v>457236</v>
      </c>
      <c r="G69" s="22">
        <f>E69-F69</f>
        <v>-68844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10457.700000000019</v>
      </c>
      <c r="B72" s="37">
        <f>B29-B69</f>
        <v>20808</v>
      </c>
      <c r="C72" s="38">
        <f>C29-C69</f>
        <v>-10350.30000000001</v>
      </c>
      <c r="D72" s="39" t="s">
        <v>14</v>
      </c>
      <c r="E72" s="9">
        <v>16681.62</v>
      </c>
      <c r="F72" s="37">
        <f>F29-F69</f>
        <v>-35558</v>
      </c>
      <c r="G72" s="38">
        <f>SUM(E72-F72)</f>
        <v>52239.619999999995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2023-09-11T18:54:53Z</dcterms:modified>
</cp:coreProperties>
</file>