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10-2023\"/>
    </mc:Choice>
  </mc:AlternateContent>
  <xr:revisionPtr revIDLastSave="0" documentId="13_ncr:1_{CBFCED1F-797C-4D24-AA3A-D36DC1B71A68}" xr6:coauthVersionLast="47" xr6:coauthVersionMax="47" xr10:uidLastSave="{00000000-0000-0000-0000-000000000000}"/>
  <bookViews>
    <workbookView xWindow="12036" yWindow="24" windowWidth="10092" windowHeight="12252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C41" i="1" l="1"/>
  <c r="A55" i="1" l="1"/>
  <c r="E68" i="1" l="1"/>
  <c r="E55" i="1" l="1"/>
  <c r="A45" i="1" l="1"/>
  <c r="F68" i="1" l="1"/>
  <c r="E45" i="1" l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F9F47840-3B8B-428C-8A47-A68AEF368F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Chilton mini golf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b/>
            <sz val="9"/>
            <color indexed="81"/>
            <rFont val="Tahoma"/>
            <family val="2"/>
          </rPr>
          <t>c</t>
        </r>
        <r>
          <rPr>
            <sz val="9"/>
            <color indexed="81"/>
            <rFont val="Tahoma"/>
            <family val="2"/>
          </rPr>
          <t>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$645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$8154 HRP billable grant hours &amp; expenses, $6886 PLE grant invoice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$667 Sept Decoy Auction, $600 Oct Decoy Auction, $1000 PDC chapter donation, $100 donation, $632 interest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0" authorId="0" shapeId="0" xr:uid="{733A7F88-12E4-4F85-8929-DE0F871C804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$508 QB, $285 UI voluntary cont., $200 rent,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$4935 R3 grant, $11,390 USFWS</t>
        </r>
      </text>
    </comment>
    <comment ref="A54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$170 Wild Rice meeting, $350 BBB wise giving license, $154 SHC briefing, $1025.45 annual report printing/mailing</t>
        </r>
      </text>
    </comment>
    <comment ref="A65" authorId="0" shapeId="0" xr:uid="{69E307B2-7C3E-46F3-A897-E37CFB15B1D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Legal fees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<sst xmlns="http://schemas.openxmlformats.org/spreadsheetml/2006/main" count="64" uniqueCount="50">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</sst>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25" zoomScale="76" zoomScaleNormal="85" workbookViewId="0">
      <selection activeCell="E14" sqref="E14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45230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45230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1670.59</v>
      </c>
      <c r="B9" s="16">
        <v>39250</v>
      </c>
      <c r="C9" s="17">
        <f>A9-B9</f>
        <v>-37579.410000000003</v>
      </c>
      <c r="D9" s="18" t="s">
        <v>15</v>
      </c>
      <c r="E9" s="3">
        <v>310896</v>
      </c>
      <c r="F9" s="16">
        <v>374750</v>
      </c>
      <c r="G9" s="17">
        <f t="shared" ref="G9:G16" si="0">E9-F9</f>
        <v>-63854</v>
      </c>
      <c r="H9" s="19"/>
    </row>
    <row r="10" spans="1:12" x14ac:dyDescent="0.3">
      <c r="A10" s="3">
        <v>3273</v>
      </c>
      <c r="B10" s="16">
        <v>8130</v>
      </c>
      <c r="C10" s="17">
        <f>A10-B10</f>
        <v>-4857</v>
      </c>
      <c r="D10" s="18" t="s">
        <v>16</v>
      </c>
      <c r="E10" s="3">
        <v>18611</v>
      </c>
      <c r="F10" s="16">
        <v>25350</v>
      </c>
      <c r="G10" s="17">
        <f t="shared" si="0"/>
        <v>-6739</v>
      </c>
      <c r="H10" s="19"/>
    </row>
    <row r="11" spans="1:12" x14ac:dyDescent="0.3">
      <c r="A11" s="3">
        <v>1245</v>
      </c>
      <c r="B11" s="16">
        <v>700</v>
      </c>
      <c r="C11" s="17">
        <f t="shared" ref="C11:C16" si="1">A11-B11</f>
        <v>545</v>
      </c>
      <c r="D11" s="18" t="s">
        <v>44</v>
      </c>
      <c r="E11" s="3">
        <v>14800</v>
      </c>
      <c r="F11" s="16">
        <v>11360</v>
      </c>
      <c r="G11" s="17">
        <f t="shared" si="0"/>
        <v>3440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15040.61</v>
      </c>
      <c r="B13" s="16">
        <v>8335</v>
      </c>
      <c r="C13" s="17">
        <f t="shared" si="1"/>
        <v>6705.6100000000006</v>
      </c>
      <c r="D13" s="18" t="s">
        <v>18</v>
      </c>
      <c r="E13" s="3">
        <v>122945</v>
      </c>
      <c r="F13" s="16">
        <v>83350</v>
      </c>
      <c r="G13" s="17">
        <f t="shared" si="0"/>
        <v>39595</v>
      </c>
      <c r="H13" s="19"/>
    </row>
    <row r="14" spans="1:12" x14ac:dyDescent="0.3">
      <c r="A14" s="3">
        <v>11390</v>
      </c>
      <c r="B14" s="16">
        <v>9741</v>
      </c>
      <c r="C14" s="17">
        <f t="shared" si="1"/>
        <v>1649</v>
      </c>
      <c r="D14" s="18" t="s">
        <v>19</v>
      </c>
      <c r="E14" s="3">
        <v>91590</v>
      </c>
      <c r="F14" s="16">
        <v>150895</v>
      </c>
      <c r="G14" s="17">
        <f t="shared" si="0"/>
        <v>-59305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67139</v>
      </c>
      <c r="F15" s="16">
        <v>61975</v>
      </c>
      <c r="G15" s="17">
        <f t="shared" si="0"/>
        <v>5164</v>
      </c>
      <c r="H15" s="19"/>
    </row>
    <row r="16" spans="1:12" x14ac:dyDescent="0.3">
      <c r="A16" s="3">
        <v>3008.71</v>
      </c>
      <c r="B16" s="16">
        <v>750</v>
      </c>
      <c r="C16" s="17">
        <f t="shared" si="1"/>
        <v>2258.71</v>
      </c>
      <c r="D16" s="20" t="s">
        <v>12</v>
      </c>
      <c r="E16" s="3">
        <v>16355</v>
      </c>
      <c r="F16" s="16">
        <v>5550</v>
      </c>
      <c r="G16" s="17">
        <f t="shared" si="0"/>
        <v>10805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35627.910000000003</v>
      </c>
      <c r="B18" s="21">
        <f>SUM(B9:B17)</f>
        <v>66906</v>
      </c>
      <c r="C18" s="22">
        <f>SUM(C9:C17)</f>
        <v>-31278.090000000004</v>
      </c>
      <c r="D18" s="23" t="s">
        <v>8</v>
      </c>
      <c r="E18" s="4">
        <f>SUM(E9:E17)</f>
        <v>642336</v>
      </c>
      <c r="F18" s="21">
        <f>SUM(F9:F17)</f>
        <v>719430</v>
      </c>
      <c r="G18" s="22">
        <f>SUM(G9:G17)</f>
        <v>-77094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915.99</v>
      </c>
      <c r="B21" s="16">
        <v>23550</v>
      </c>
      <c r="C21" s="17">
        <f>SUM(A21-B21)</f>
        <v>-22634.01</v>
      </c>
      <c r="D21" s="18" t="s">
        <v>20</v>
      </c>
      <c r="E21" s="3">
        <v>152945</v>
      </c>
      <c r="F21" s="16">
        <v>224850</v>
      </c>
      <c r="G21" s="17">
        <f>SUM(E21-F21)</f>
        <v>-71905</v>
      </c>
      <c r="H21" s="19"/>
      <c r="J21" s="16"/>
    </row>
    <row r="22" spans="1:10" x14ac:dyDescent="0.3">
      <c r="A22" s="3">
        <v>2284.1</v>
      </c>
      <c r="B22" s="16">
        <v>6600</v>
      </c>
      <c r="C22" s="17">
        <f>SUM(A22-B22)</f>
        <v>-4315.8999999999996</v>
      </c>
      <c r="D22" s="18" t="s">
        <v>21</v>
      </c>
      <c r="E22" s="3">
        <v>5692</v>
      </c>
      <c r="F22" s="16">
        <v>9800</v>
      </c>
      <c r="G22" s="17">
        <f>SUM(E22-F22)</f>
        <v>-4108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3200.09</v>
      </c>
      <c r="B27" s="21">
        <f>SUM(B20:B26)</f>
        <v>30150</v>
      </c>
      <c r="C27" s="22">
        <f>SUM(C21:C26)</f>
        <v>-26949.909999999996</v>
      </c>
      <c r="D27" s="23" t="s">
        <v>11</v>
      </c>
      <c r="E27" s="4">
        <f>SUM(E20:E26)</f>
        <v>158637</v>
      </c>
      <c r="F27" s="21">
        <f>SUM(F20:F26)</f>
        <v>234650</v>
      </c>
      <c r="G27" s="22">
        <f>SUM(G21:G26)</f>
        <v>-76013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32427.820000000003</v>
      </c>
      <c r="B29" s="21">
        <f>B18-B27</f>
        <v>36756</v>
      </c>
      <c r="C29" s="22">
        <f>C18-C27</f>
        <v>-4328.1800000000076</v>
      </c>
      <c r="D29" s="23" t="s">
        <v>22</v>
      </c>
      <c r="E29" s="4">
        <f>E18-E27</f>
        <v>483699</v>
      </c>
      <c r="F29" s="21">
        <f>F18-F27</f>
        <v>484780</v>
      </c>
      <c r="G29" s="22">
        <f>G18-G27</f>
        <v>-1081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4079.36</v>
      </c>
      <c r="B33" s="16">
        <v>3775</v>
      </c>
      <c r="C33" s="17">
        <f>SUM(A33-B33)</f>
        <v>304.36000000000013</v>
      </c>
      <c r="D33" s="20" t="s">
        <v>28</v>
      </c>
      <c r="E33" s="3">
        <v>46283</v>
      </c>
      <c r="F33" s="16">
        <v>42850</v>
      </c>
      <c r="G33" s="17">
        <f>SUM(E33-F33)</f>
        <v>3433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340</v>
      </c>
      <c r="C35" s="17">
        <f t="shared" si="2"/>
        <v>-340</v>
      </c>
      <c r="D35" s="20" t="s">
        <v>25</v>
      </c>
      <c r="E35" s="3">
        <v>1909</v>
      </c>
      <c r="F35" s="16">
        <v>2080</v>
      </c>
      <c r="G35" s="17">
        <f t="shared" si="3"/>
        <v>-171</v>
      </c>
      <c r="H35" s="19"/>
    </row>
    <row r="36" spans="1:8" x14ac:dyDescent="0.3">
      <c r="A36" s="3">
        <v>161.05000000000001</v>
      </c>
      <c r="B36" s="16">
        <v>70</v>
      </c>
      <c r="C36" s="17">
        <f t="shared" si="2"/>
        <v>91.050000000000011</v>
      </c>
      <c r="D36" s="20" t="s">
        <v>26</v>
      </c>
      <c r="E36" s="3">
        <v>1647</v>
      </c>
      <c r="F36" s="16">
        <v>1193</v>
      </c>
      <c r="G36" s="17">
        <f t="shared" si="3"/>
        <v>454</v>
      </c>
      <c r="H36" s="19"/>
    </row>
    <row r="37" spans="1:8" x14ac:dyDescent="0.3">
      <c r="A37" s="3">
        <v>175.42</v>
      </c>
      <c r="B37" s="16">
        <v>550</v>
      </c>
      <c r="C37" s="17">
        <f>SUM(A37-B37)</f>
        <v>-374.58000000000004</v>
      </c>
      <c r="D37" s="20" t="s">
        <v>29</v>
      </c>
      <c r="E37" s="3">
        <v>14988</v>
      </c>
      <c r="F37" s="16">
        <v>13800</v>
      </c>
      <c r="G37" s="17">
        <f t="shared" si="3"/>
        <v>1188</v>
      </c>
      <c r="H37" s="19"/>
    </row>
    <row r="38" spans="1:8" x14ac:dyDescent="0.3">
      <c r="A38" s="3">
        <v>25.51</v>
      </c>
      <c r="B38" s="16">
        <v>35</v>
      </c>
      <c r="C38" s="17">
        <f t="shared" si="2"/>
        <v>-9.4899999999999984</v>
      </c>
      <c r="D38" s="20" t="s">
        <v>42</v>
      </c>
      <c r="E38" s="3">
        <v>301</v>
      </c>
      <c r="F38" s="16">
        <v>970</v>
      </c>
      <c r="G38" s="17">
        <f t="shared" si="3"/>
        <v>-669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>SUM(A41-B41)</f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383.48</v>
      </c>
      <c r="B43" s="16">
        <v>420</v>
      </c>
      <c r="C43" s="17">
        <f t="shared" si="2"/>
        <v>-36.519999999999982</v>
      </c>
      <c r="D43" s="20" t="s">
        <v>37</v>
      </c>
      <c r="E43" s="3">
        <v>3601</v>
      </c>
      <c r="F43" s="16">
        <v>3928</v>
      </c>
      <c r="G43" s="17">
        <f t="shared" si="3"/>
        <v>-327</v>
      </c>
      <c r="H43" s="19"/>
    </row>
    <row r="44" spans="1:8" x14ac:dyDescent="0.3">
      <c r="A44" s="8">
        <v>97.5</v>
      </c>
      <c r="B44" s="34">
        <v>0</v>
      </c>
      <c r="C44" s="35">
        <f t="shared" si="2"/>
        <v>97.5</v>
      </c>
      <c r="D44" s="20" t="s">
        <v>12</v>
      </c>
      <c r="E44" s="8">
        <v>341</v>
      </c>
      <c r="F44" s="34">
        <v>90</v>
      </c>
      <c r="G44" s="35">
        <f t="shared" si="3"/>
        <v>251</v>
      </c>
      <c r="H44" s="19"/>
    </row>
    <row r="45" spans="1:8" x14ac:dyDescent="0.3">
      <c r="A45" s="3">
        <f>SUM(A33:A44)</f>
        <v>4922.32</v>
      </c>
      <c r="B45" s="16">
        <f>SUM(B33:B44)</f>
        <v>5190</v>
      </c>
      <c r="C45" s="17">
        <f>SUM(C33:C44)</f>
        <v>-267.67999999999989</v>
      </c>
      <c r="D45" s="36" t="s">
        <v>33</v>
      </c>
      <c r="E45" s="3">
        <f>SUM(E33:E44)</f>
        <v>69070</v>
      </c>
      <c r="F45" s="16">
        <f>SUM(F33:F44)</f>
        <v>64911</v>
      </c>
      <c r="G45" s="17">
        <f>SUM(G33:G44)</f>
        <v>4159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12925.34</v>
      </c>
      <c r="B48" s="16">
        <v>11889</v>
      </c>
      <c r="C48" s="17">
        <f t="shared" ref="C48:C54" si="4">SUM(A48-B48)</f>
        <v>1036.3400000000001</v>
      </c>
      <c r="D48" s="20" t="s">
        <v>28</v>
      </c>
      <c r="E48" s="3">
        <v>121354</v>
      </c>
      <c r="F48" s="16">
        <v>128178</v>
      </c>
      <c r="G48" s="17">
        <f t="shared" ref="G48:G54" si="5">SUM(E48-F48)</f>
        <v>-6824</v>
      </c>
      <c r="H48" s="19"/>
    </row>
    <row r="49" spans="1:8" x14ac:dyDescent="0.3">
      <c r="A49" s="3">
        <v>788.36</v>
      </c>
      <c r="B49" s="16">
        <v>150</v>
      </c>
      <c r="C49" s="17">
        <f t="shared" si="4"/>
        <v>638.36</v>
      </c>
      <c r="D49" s="20" t="s">
        <v>25</v>
      </c>
      <c r="E49" s="3">
        <v>10559</v>
      </c>
      <c r="F49" s="16">
        <v>3392</v>
      </c>
      <c r="G49" s="17">
        <f t="shared" si="5"/>
        <v>7167</v>
      </c>
      <c r="H49" s="19"/>
    </row>
    <row r="50" spans="1:8" x14ac:dyDescent="0.3">
      <c r="A50" s="3">
        <v>1596.63</v>
      </c>
      <c r="B50" s="16">
        <v>1748</v>
      </c>
      <c r="C50" s="17">
        <f t="shared" si="4"/>
        <v>-151.36999999999989</v>
      </c>
      <c r="D50" s="20" t="s">
        <v>12</v>
      </c>
      <c r="E50" s="3">
        <v>12699</v>
      </c>
      <c r="F50" s="16">
        <v>19547</v>
      </c>
      <c r="G50" s="17">
        <f t="shared" si="5"/>
        <v>-6848</v>
      </c>
      <c r="H50" s="19"/>
    </row>
    <row r="51" spans="1:8" x14ac:dyDescent="0.3">
      <c r="A51" s="3">
        <v>11764</v>
      </c>
      <c r="B51" s="16">
        <v>7366</v>
      </c>
      <c r="C51" s="17">
        <f t="shared" si="4"/>
        <v>4398</v>
      </c>
      <c r="D51" s="20" t="s">
        <v>34</v>
      </c>
      <c r="E51" s="3">
        <v>73321</v>
      </c>
      <c r="F51" s="16">
        <v>73660</v>
      </c>
      <c r="G51" s="17">
        <f t="shared" si="5"/>
        <v>-339</v>
      </c>
      <c r="H51" s="19"/>
    </row>
    <row r="52" spans="1:8" x14ac:dyDescent="0.3">
      <c r="A52" s="3">
        <v>16325.1</v>
      </c>
      <c r="B52" s="16">
        <v>9741</v>
      </c>
      <c r="C52" s="17">
        <f t="shared" si="4"/>
        <v>6584.1</v>
      </c>
      <c r="D52" s="20" t="s">
        <v>45</v>
      </c>
      <c r="E52" s="3">
        <v>103990</v>
      </c>
      <c r="F52" s="16">
        <v>150895</v>
      </c>
      <c r="G52" s="17">
        <f t="shared" si="5"/>
        <v>-46905</v>
      </c>
      <c r="H52" s="19"/>
    </row>
    <row r="53" spans="1:8" x14ac:dyDescent="0.3">
      <c r="A53" s="3">
        <v>6779.7</v>
      </c>
      <c r="B53" s="16">
        <v>0</v>
      </c>
      <c r="C53" s="17">
        <f t="shared" si="4"/>
        <v>6779.7</v>
      </c>
      <c r="D53" s="20" t="s">
        <v>49</v>
      </c>
      <c r="E53" s="3">
        <v>46777</v>
      </c>
      <c r="F53" s="16">
        <v>54533</v>
      </c>
      <c r="G53" s="17">
        <f t="shared" si="5"/>
        <v>-7756</v>
      </c>
      <c r="H53" s="19"/>
    </row>
    <row r="54" spans="1:8" x14ac:dyDescent="0.3">
      <c r="A54" s="8">
        <v>1884.45</v>
      </c>
      <c r="B54" s="34">
        <v>200</v>
      </c>
      <c r="C54" s="17">
        <f t="shared" si="4"/>
        <v>1684.45</v>
      </c>
      <c r="D54" s="20" t="s">
        <v>46</v>
      </c>
      <c r="E54" s="8">
        <v>12668</v>
      </c>
      <c r="F54" s="34">
        <v>9980</v>
      </c>
      <c r="G54" s="17">
        <f t="shared" si="5"/>
        <v>2688</v>
      </c>
      <c r="H54" s="19"/>
    </row>
    <row r="55" spans="1:8" x14ac:dyDescent="0.3">
      <c r="A55" s="3">
        <f>SUM(A48:A54)</f>
        <v>52063.579999999994</v>
      </c>
      <c r="B55" s="16">
        <f>SUM(B48:B54)</f>
        <v>31094</v>
      </c>
      <c r="C55" s="17">
        <f>SUM(C48:C54)</f>
        <v>20969.580000000002</v>
      </c>
      <c r="D55" s="36" t="s">
        <v>35</v>
      </c>
      <c r="E55" s="3">
        <f>SUM(E48:E54)</f>
        <v>381368</v>
      </c>
      <c r="F55" s="16">
        <f>SUM(F48:F54)</f>
        <v>440185</v>
      </c>
      <c r="G55" s="17">
        <f>SUM(G48:G54)</f>
        <v>-58817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1454.58</v>
      </c>
      <c r="B58" s="16">
        <v>1257</v>
      </c>
      <c r="C58" s="17">
        <f>SUM(A58-B58)</f>
        <v>197.57999999999993</v>
      </c>
      <c r="D58" s="20" t="s">
        <v>28</v>
      </c>
      <c r="E58" s="3">
        <v>13236</v>
      </c>
      <c r="F58" s="16">
        <v>12570</v>
      </c>
      <c r="G58" s="17">
        <f>SUM(E58-F58)</f>
        <v>666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125</v>
      </c>
      <c r="G60" s="17">
        <f t="shared" si="7"/>
        <v>-125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17.739999999999998</v>
      </c>
      <c r="B62" s="16">
        <v>0</v>
      </c>
      <c r="C62" s="17">
        <f t="shared" si="6"/>
        <v>17.739999999999998</v>
      </c>
      <c r="D62" s="20" t="s">
        <v>37</v>
      </c>
      <c r="E62" s="3">
        <v>127</v>
      </c>
      <c r="F62" s="16">
        <v>60</v>
      </c>
      <c r="G62" s="17">
        <f t="shared" si="7"/>
        <v>67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10000</v>
      </c>
      <c r="F63" s="16">
        <v>10000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7240</v>
      </c>
      <c r="B65" s="16">
        <v>0</v>
      </c>
      <c r="C65" s="17">
        <f t="shared" si="6"/>
        <v>7240</v>
      </c>
      <c r="D65" s="20" t="s">
        <v>40</v>
      </c>
      <c r="E65" s="3">
        <v>36279</v>
      </c>
      <c r="F65" s="16">
        <v>6400</v>
      </c>
      <c r="G65" s="17">
        <f t="shared" si="7"/>
        <v>29879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41</v>
      </c>
      <c r="E66" s="3">
        <v>213</v>
      </c>
      <c r="F66" s="16">
        <v>95</v>
      </c>
      <c r="G66" s="17">
        <f t="shared" si="7"/>
        <v>118</v>
      </c>
      <c r="H66" s="19"/>
    </row>
    <row r="67" spans="1:8" x14ac:dyDescent="0.3">
      <c r="A67" s="8">
        <v>1231.43</v>
      </c>
      <c r="B67" s="34">
        <v>-500</v>
      </c>
      <c r="C67" s="35">
        <f t="shared" si="6"/>
        <v>1731.43</v>
      </c>
      <c r="D67" s="20" t="s">
        <v>12</v>
      </c>
      <c r="E67" s="8">
        <v>-1195</v>
      </c>
      <c r="F67" s="34">
        <v>5205</v>
      </c>
      <c r="G67" s="17">
        <f>SUM(E67-F67)</f>
        <v>-6400</v>
      </c>
      <c r="H67" s="19"/>
    </row>
    <row r="68" spans="1:8" x14ac:dyDescent="0.3">
      <c r="A68" s="3">
        <f>SUM(A58:A67)</f>
        <v>10943.75</v>
      </c>
      <c r="B68" s="16">
        <f>SUM(B58:B67)</f>
        <v>1757</v>
      </c>
      <c r="C68" s="17">
        <f>SUM(C58:C67)</f>
        <v>9186.75</v>
      </c>
      <c r="D68" s="36" t="s">
        <v>35</v>
      </c>
      <c r="E68" s="3">
        <f>SUM(E58:E67)</f>
        <v>58660</v>
      </c>
      <c r="F68" s="16">
        <f>SUM(F58:F67)</f>
        <v>34490</v>
      </c>
      <c r="G68" s="17">
        <f>SUM(E68-F68)</f>
        <v>24170</v>
      </c>
      <c r="H68" s="19"/>
    </row>
    <row r="69" spans="1:8" x14ac:dyDescent="0.3">
      <c r="A69" s="4">
        <f>A68+A55+A45</f>
        <v>67929.649999999994</v>
      </c>
      <c r="B69" s="21">
        <f>SUM(B45+B55+B68)</f>
        <v>38041</v>
      </c>
      <c r="C69" s="22">
        <f>A69-B69</f>
        <v>29888.649999999994</v>
      </c>
      <c r="D69" s="23" t="s">
        <v>43</v>
      </c>
      <c r="E69" s="4">
        <f>E68+E55+E45</f>
        <v>509098</v>
      </c>
      <c r="F69" s="21">
        <f>SUM(F45+F55+F68)</f>
        <v>539586</v>
      </c>
      <c r="G69" s="22">
        <f>E69-F69</f>
        <v>-30488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-35501.829999999987</v>
      </c>
      <c r="B72" s="37">
        <f>B29-B69</f>
        <v>-1285</v>
      </c>
      <c r="C72" s="38">
        <f>C29-C69</f>
        <v>-34216.83</v>
      </c>
      <c r="D72" s="39" t="s">
        <v>14</v>
      </c>
      <c r="E72" s="9">
        <v>-25765.16</v>
      </c>
      <c r="F72" s="37">
        <f>F29-F69</f>
        <v>-54806</v>
      </c>
      <c r="G72" s="38">
        <f>SUM(E72-F72)</f>
        <v>29040.84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2023-11-06T23:14:19Z</dcterms:modified>
</cp:coreProperties>
</file>