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4-2024\"/>
    </mc:Choice>
  </mc:AlternateContent>
  <xr:revisionPtr revIDLastSave="0" documentId="13_ncr:1_{BBD03364-10DE-46A1-B0E3-740BF27BE4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E72" i="1" l="1"/>
  <c r="C56" i="1" l="1"/>
  <c r="A59" i="1"/>
  <c r="G56" i="1" l="1"/>
  <c r="G54" i="1"/>
  <c r="G16" i="1"/>
  <c r="G14" i="1"/>
  <c r="C54" i="1"/>
  <c r="C16" i="1"/>
  <c r="C14" i="1"/>
  <c r="C43" i="1" l="1"/>
  <c r="E59" i="1" l="1"/>
  <c r="A47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F9F47840-3B8B-428C-8A47-A68AEF368F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Valley chapter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>Late calendar sales, $760 wood duck box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$850HRP billable, 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$363 Thrivent, $250 ad in May newsletter, $603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clothing embroidery,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decoys for founders,$450 wood duck box shipping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$1355 NRCS, $3300 HRP, $850 NAWCA PF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DNR list, $1425 EXPO gold sponsorship</t>
        </r>
      </text>
    </comment>
    <comment ref="A69" authorId="0" shapeId="0" xr:uid="{E41407E6-75BA-498B-BFF6-4284A3E3DE6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$2000 Legal fees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<sst xmlns="http://schemas.openxmlformats.org/spreadsheetml/2006/main" count="68" uniqueCount="54">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</sst>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zoomScale="76" zoomScaleNormal="85" workbookViewId="0">
      <selection activeCell="A19" sqref="A19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45412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45412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65060.74</v>
      </c>
      <c r="B9" s="16">
        <v>151500</v>
      </c>
      <c r="C9" s="17">
        <f>A9-B9</f>
        <v>-86439.260000000009</v>
      </c>
      <c r="D9" s="18" t="s">
        <v>15</v>
      </c>
      <c r="E9" s="3">
        <v>144099</v>
      </c>
      <c r="F9" s="16">
        <v>155250</v>
      </c>
      <c r="G9" s="17">
        <f t="shared" ref="G9:G18" si="0">E9-F9</f>
        <v>-11151</v>
      </c>
      <c r="H9" s="19"/>
    </row>
    <row r="10" spans="1:12" x14ac:dyDescent="0.3">
      <c r="A10" s="3">
        <v>920</v>
      </c>
      <c r="B10" s="16">
        <v>0</v>
      </c>
      <c r="C10" s="17">
        <f>A10-B10</f>
        <v>920</v>
      </c>
      <c r="D10" s="18" t="s">
        <v>16</v>
      </c>
      <c r="E10" s="3">
        <v>4621</v>
      </c>
      <c r="F10" s="16">
        <v>0</v>
      </c>
      <c r="G10" s="17">
        <f t="shared" si="0"/>
        <v>4621</v>
      </c>
      <c r="H10" s="19"/>
    </row>
    <row r="11" spans="1:12" x14ac:dyDescent="0.3">
      <c r="A11" s="3">
        <v>2760</v>
      </c>
      <c r="B11" s="16">
        <v>1300</v>
      </c>
      <c r="C11" s="17">
        <f t="shared" ref="C11:C18" si="1">A11-B11</f>
        <v>1460</v>
      </c>
      <c r="D11" s="18" t="s">
        <v>41</v>
      </c>
      <c r="E11" s="3">
        <v>10125</v>
      </c>
      <c r="F11" s="16">
        <v>5500</v>
      </c>
      <c r="G11" s="17">
        <f t="shared" si="0"/>
        <v>4625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850</v>
      </c>
      <c r="B13" s="16">
        <v>4896</v>
      </c>
      <c r="C13" s="17">
        <f t="shared" si="1"/>
        <v>-4046</v>
      </c>
      <c r="D13" s="18" t="s">
        <v>47</v>
      </c>
      <c r="E13" s="3">
        <v>13160</v>
      </c>
      <c r="F13" s="16">
        <v>20384</v>
      </c>
      <c r="G13" s="17">
        <f t="shared" si="0"/>
        <v>-7224</v>
      </c>
      <c r="H13" s="19"/>
    </row>
    <row r="14" spans="1:12" x14ac:dyDescent="0.3">
      <c r="A14" s="3">
        <v>6807.07</v>
      </c>
      <c r="B14" s="16">
        <v>8250</v>
      </c>
      <c r="C14" s="17">
        <f t="shared" si="1"/>
        <v>-1442.9300000000003</v>
      </c>
      <c r="D14" s="18" t="s">
        <v>46</v>
      </c>
      <c r="E14" s="3">
        <v>23335</v>
      </c>
      <c r="F14" s="16">
        <v>25500</v>
      </c>
      <c r="G14" s="17">
        <f t="shared" si="0"/>
        <v>-2165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5000</v>
      </c>
      <c r="B16" s="16">
        <v>17000</v>
      </c>
      <c r="C16" s="17">
        <f t="shared" si="1"/>
        <v>-12000</v>
      </c>
      <c r="D16" s="18" t="s">
        <v>49</v>
      </c>
      <c r="E16" s="3">
        <v>17539</v>
      </c>
      <c r="F16" s="16">
        <v>52000</v>
      </c>
      <c r="G16" s="17">
        <f t="shared" si="0"/>
        <v>-34461</v>
      </c>
      <c r="H16" s="19"/>
    </row>
    <row r="17" spans="1:10" x14ac:dyDescent="0.3">
      <c r="A17" s="3">
        <v>7570</v>
      </c>
      <c r="B17" s="16">
        <v>19475</v>
      </c>
      <c r="C17" s="17">
        <f t="shared" si="1"/>
        <v>-11905</v>
      </c>
      <c r="D17" s="18" t="s">
        <v>44</v>
      </c>
      <c r="E17" s="3">
        <v>15412</v>
      </c>
      <c r="F17" s="16">
        <v>36875</v>
      </c>
      <c r="G17" s="17">
        <f t="shared" si="0"/>
        <v>-21463</v>
      </c>
      <c r="H17" s="19"/>
    </row>
    <row r="18" spans="1:10" x14ac:dyDescent="0.3">
      <c r="A18" s="3">
        <v>1182.27</v>
      </c>
      <c r="B18" s="16">
        <v>800</v>
      </c>
      <c r="C18" s="17">
        <f t="shared" si="1"/>
        <v>382.27</v>
      </c>
      <c r="D18" s="20" t="s">
        <v>12</v>
      </c>
      <c r="E18" s="3">
        <v>7077</v>
      </c>
      <c r="F18" s="16">
        <v>2900</v>
      </c>
      <c r="G18" s="17">
        <f t="shared" si="0"/>
        <v>4177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90150.080000000002</v>
      </c>
      <c r="B20" s="21">
        <f>SUM(B9:B19)</f>
        <v>203221</v>
      </c>
      <c r="C20" s="22">
        <f>SUM(C9:C19)</f>
        <v>-113070.92</v>
      </c>
      <c r="D20" s="23" t="s">
        <v>8</v>
      </c>
      <c r="E20" s="4">
        <f>SUM(E9:E19)</f>
        <v>235368</v>
      </c>
      <c r="F20" s="21">
        <f>SUM(F9:F19)</f>
        <v>298409</v>
      </c>
      <c r="G20" s="22">
        <f>SUM(G9:G19)</f>
        <v>-63041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41229.96</v>
      </c>
      <c r="B23" s="16">
        <v>89700</v>
      </c>
      <c r="C23" s="17">
        <f>SUM(A23-B23)</f>
        <v>-48470.04</v>
      </c>
      <c r="D23" s="18" t="s">
        <v>18</v>
      </c>
      <c r="E23" s="3">
        <v>80706</v>
      </c>
      <c r="F23" s="16">
        <v>90750</v>
      </c>
      <c r="G23" s="17">
        <f>SUM(E23-F23)</f>
        <v>-10044</v>
      </c>
      <c r="H23" s="19"/>
      <c r="J23" s="16"/>
    </row>
    <row r="24" spans="1:10" x14ac:dyDescent="0.3">
      <c r="A24" s="3">
        <v>403.56</v>
      </c>
      <c r="B24" s="16">
        <v>0</v>
      </c>
      <c r="C24" s="17">
        <f>SUM(A24-B24)</f>
        <v>403.56</v>
      </c>
      <c r="D24" s="18" t="s">
        <v>19</v>
      </c>
      <c r="E24" s="3">
        <v>1100</v>
      </c>
      <c r="F24" s="16">
        <v>0</v>
      </c>
      <c r="G24" s="17">
        <f>SUM(E24-F24)</f>
        <v>1100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41633.519999999997</v>
      </c>
      <c r="B29" s="21">
        <f>SUM(B22:B28)</f>
        <v>89700</v>
      </c>
      <c r="C29" s="22">
        <f>SUM(C23:C28)</f>
        <v>-48066.48</v>
      </c>
      <c r="D29" s="23" t="s">
        <v>11</v>
      </c>
      <c r="E29" s="4">
        <f>SUM(E22:E28)</f>
        <v>81806</v>
      </c>
      <c r="F29" s="21">
        <f>SUM(F22:F28)</f>
        <v>90750</v>
      </c>
      <c r="G29" s="22">
        <f>SUM(G23:G28)</f>
        <v>-8944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48516.560000000005</v>
      </c>
      <c r="B31" s="21">
        <f>B20-B29</f>
        <v>113521</v>
      </c>
      <c r="C31" s="22">
        <f>C20-C29</f>
        <v>-65004.439999999995</v>
      </c>
      <c r="D31" s="23" t="s">
        <v>20</v>
      </c>
      <c r="E31" s="4">
        <f>E20-E29</f>
        <v>153562</v>
      </c>
      <c r="F31" s="21">
        <f>F20-F29</f>
        <v>207659</v>
      </c>
      <c r="G31" s="22">
        <f>G20-G29</f>
        <v>-54097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4374.2</v>
      </c>
      <c r="B35" s="16">
        <v>4630</v>
      </c>
      <c r="C35" s="17">
        <f>SUM(A35-B35)</f>
        <v>-255.80000000000018</v>
      </c>
      <c r="D35" s="20" t="s">
        <v>26</v>
      </c>
      <c r="E35" s="3">
        <v>17805</v>
      </c>
      <c r="F35" s="16">
        <v>19370</v>
      </c>
      <c r="G35" s="17">
        <f>SUM(E35-F35)</f>
        <v>-1565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266.5</v>
      </c>
      <c r="B37" s="16">
        <v>225</v>
      </c>
      <c r="C37" s="17">
        <f t="shared" si="2"/>
        <v>41.5</v>
      </c>
      <c r="D37" s="20" t="s">
        <v>23</v>
      </c>
      <c r="E37" s="3">
        <v>867</v>
      </c>
      <c r="F37" s="16">
        <v>900</v>
      </c>
      <c r="G37" s="17">
        <f t="shared" si="3"/>
        <v>-33</v>
      </c>
      <c r="H37" s="19"/>
    </row>
    <row r="38" spans="1:8" x14ac:dyDescent="0.3">
      <c r="A38" s="3">
        <v>161.05000000000001</v>
      </c>
      <c r="B38" s="16">
        <v>165</v>
      </c>
      <c r="C38" s="17">
        <f t="shared" si="2"/>
        <v>-3.9499999999999886</v>
      </c>
      <c r="D38" s="20" t="s">
        <v>24</v>
      </c>
      <c r="E38" s="3">
        <v>511</v>
      </c>
      <c r="F38" s="16">
        <v>660</v>
      </c>
      <c r="G38" s="17">
        <f t="shared" si="3"/>
        <v>-149</v>
      </c>
      <c r="H38" s="19"/>
    </row>
    <row r="39" spans="1:8" x14ac:dyDescent="0.3">
      <c r="A39" s="3">
        <v>1099.58</v>
      </c>
      <c r="B39" s="16">
        <v>1000</v>
      </c>
      <c r="C39" s="17">
        <f>SUM(A39-B39)</f>
        <v>99.579999999999927</v>
      </c>
      <c r="D39" s="20" t="s">
        <v>27</v>
      </c>
      <c r="E39" s="3">
        <v>9359</v>
      </c>
      <c r="F39" s="16">
        <v>10300</v>
      </c>
      <c r="G39" s="17">
        <f t="shared" si="3"/>
        <v>-941</v>
      </c>
      <c r="H39" s="19"/>
    </row>
    <row r="40" spans="1:8" x14ac:dyDescent="0.3">
      <c r="A40" s="3">
        <v>17.52</v>
      </c>
      <c r="B40" s="16">
        <v>25</v>
      </c>
      <c r="C40" s="17">
        <f t="shared" si="2"/>
        <v>-7.48</v>
      </c>
      <c r="D40" s="20" t="s">
        <v>39</v>
      </c>
      <c r="E40" s="3">
        <v>178</v>
      </c>
      <c r="F40" s="16">
        <v>100</v>
      </c>
      <c r="G40" s="17">
        <f t="shared" si="3"/>
        <v>78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383.48</v>
      </c>
      <c r="B45" s="16">
        <v>360</v>
      </c>
      <c r="C45" s="17">
        <f t="shared" si="2"/>
        <v>23.480000000000018</v>
      </c>
      <c r="D45" s="20" t="s">
        <v>34</v>
      </c>
      <c r="E45" s="3">
        <v>1463</v>
      </c>
      <c r="F45" s="16">
        <v>1440</v>
      </c>
      <c r="G45" s="17">
        <f t="shared" si="3"/>
        <v>23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0</v>
      </c>
      <c r="F46" s="34">
        <v>0</v>
      </c>
      <c r="G46" s="35">
        <f t="shared" si="3"/>
        <v>0</v>
      </c>
      <c r="H46" s="19"/>
    </row>
    <row r="47" spans="1:8" x14ac:dyDescent="0.3">
      <c r="A47" s="3">
        <f>SUM(A35:A46)</f>
        <v>6302.33</v>
      </c>
      <c r="B47" s="16">
        <f>SUM(B35:B46)</f>
        <v>6405</v>
      </c>
      <c r="C47" s="17">
        <f>SUM(C35:C46)</f>
        <v>-102.67000000000023</v>
      </c>
      <c r="D47" s="36" t="s">
        <v>31</v>
      </c>
      <c r="E47" s="3">
        <f>SUM(E35:E46)</f>
        <v>30183</v>
      </c>
      <c r="F47" s="16">
        <f>SUM(F35:F46)</f>
        <v>32770</v>
      </c>
      <c r="G47" s="17">
        <f>SUM(G35:G46)</f>
        <v>-2587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8069.7</v>
      </c>
      <c r="B50" s="16">
        <v>7295</v>
      </c>
      <c r="C50" s="17">
        <f t="shared" ref="C50:C58" si="4">SUM(A50-B50)</f>
        <v>774.69999999999982</v>
      </c>
      <c r="D50" s="20" t="s">
        <v>26</v>
      </c>
      <c r="E50" s="3">
        <v>34513</v>
      </c>
      <c r="F50" s="16">
        <v>32335</v>
      </c>
      <c r="G50" s="17">
        <f t="shared" ref="G50:G58" si="5">SUM(E50-F50)</f>
        <v>2178</v>
      </c>
      <c r="H50" s="19"/>
    </row>
    <row r="51" spans="1:8" x14ac:dyDescent="0.3">
      <c r="A51" s="3">
        <v>0</v>
      </c>
      <c r="B51" s="16">
        <v>200</v>
      </c>
      <c r="C51" s="17">
        <f t="shared" si="4"/>
        <v>-200</v>
      </c>
      <c r="D51" s="20" t="s">
        <v>23</v>
      </c>
      <c r="E51" s="3">
        <v>1525</v>
      </c>
      <c r="F51" s="16">
        <v>800</v>
      </c>
      <c r="G51" s="17">
        <f t="shared" si="5"/>
        <v>725</v>
      </c>
      <c r="H51" s="19"/>
    </row>
    <row r="52" spans="1:8" x14ac:dyDescent="0.3">
      <c r="A52" s="3">
        <v>2664.33</v>
      </c>
      <c r="B52" s="16">
        <v>2710</v>
      </c>
      <c r="C52" s="17">
        <f t="shared" si="4"/>
        <v>-45.670000000000073</v>
      </c>
      <c r="D52" s="20" t="s">
        <v>12</v>
      </c>
      <c r="E52" s="3">
        <v>5940</v>
      </c>
      <c r="F52" s="16">
        <v>6825</v>
      </c>
      <c r="G52" s="17">
        <f t="shared" si="5"/>
        <v>-885</v>
      </c>
      <c r="H52" s="19"/>
    </row>
    <row r="53" spans="1:8" x14ac:dyDescent="0.3">
      <c r="A53" s="3">
        <v>5707.63</v>
      </c>
      <c r="B53" s="16">
        <v>8442</v>
      </c>
      <c r="C53" s="17">
        <f t="shared" si="4"/>
        <v>-2734.37</v>
      </c>
      <c r="D53" s="20" t="s">
        <v>50</v>
      </c>
      <c r="E53" s="3">
        <v>28150</v>
      </c>
      <c r="F53" s="16">
        <v>31920</v>
      </c>
      <c r="G53" s="17">
        <f t="shared" si="5"/>
        <v>-3770</v>
      </c>
      <c r="H53" s="19"/>
    </row>
    <row r="54" spans="1:8" x14ac:dyDescent="0.3">
      <c r="A54" s="3">
        <v>7740.84</v>
      </c>
      <c r="B54" s="16">
        <v>6086</v>
      </c>
      <c r="C54" s="17">
        <f t="shared" si="4"/>
        <v>1654.8400000000001</v>
      </c>
      <c r="D54" s="20" t="s">
        <v>51</v>
      </c>
      <c r="E54" s="3">
        <v>28200</v>
      </c>
      <c r="F54" s="16">
        <v>26658</v>
      </c>
      <c r="G54" s="17">
        <f t="shared" si="5"/>
        <v>1542</v>
      </c>
      <c r="H54" s="19"/>
    </row>
    <row r="55" spans="1:8" x14ac:dyDescent="0.3">
      <c r="A55" s="3">
        <v>1348.29</v>
      </c>
      <c r="B55" s="16">
        <v>0</v>
      </c>
      <c r="C55" s="17">
        <f t="shared" si="4"/>
        <v>1348.29</v>
      </c>
      <c r="D55" s="20" t="s">
        <v>52</v>
      </c>
      <c r="E55" s="3">
        <v>4422</v>
      </c>
      <c r="F55" s="16">
        <v>0</v>
      </c>
      <c r="G55" s="17">
        <f t="shared" si="5"/>
        <v>4422</v>
      </c>
      <c r="H55" s="19"/>
    </row>
    <row r="56" spans="1:8" x14ac:dyDescent="0.3">
      <c r="A56" s="3">
        <v>5000</v>
      </c>
      <c r="B56" s="16">
        <v>17000</v>
      </c>
      <c r="C56" s="17">
        <f>SUM(A56-B56)</f>
        <v>-12000</v>
      </c>
      <c r="D56" s="20" t="s">
        <v>53</v>
      </c>
      <c r="E56" s="3">
        <v>17539</v>
      </c>
      <c r="F56" s="16">
        <v>52000</v>
      </c>
      <c r="G56" s="17">
        <f t="shared" si="5"/>
        <v>-34461</v>
      </c>
      <c r="H56" s="19"/>
    </row>
    <row r="57" spans="1:8" x14ac:dyDescent="0.3">
      <c r="A57" s="3">
        <v>2083.27</v>
      </c>
      <c r="B57" s="16">
        <v>6218</v>
      </c>
      <c r="C57" s="17">
        <f t="shared" si="4"/>
        <v>-4134.7299999999996</v>
      </c>
      <c r="D57" s="20" t="s">
        <v>45</v>
      </c>
      <c r="E57" s="3">
        <v>10932</v>
      </c>
      <c r="F57" s="16">
        <v>19622</v>
      </c>
      <c r="G57" s="17">
        <f t="shared" si="5"/>
        <v>-8690</v>
      </c>
      <c r="H57" s="19"/>
    </row>
    <row r="58" spans="1:8" x14ac:dyDescent="0.3">
      <c r="A58" s="8">
        <v>1710.99</v>
      </c>
      <c r="B58" s="34">
        <v>1000</v>
      </c>
      <c r="C58" s="17">
        <f t="shared" si="4"/>
        <v>710.99</v>
      </c>
      <c r="D58" s="20" t="s">
        <v>42</v>
      </c>
      <c r="E58" s="8">
        <v>3607</v>
      </c>
      <c r="F58" s="34">
        <v>5000</v>
      </c>
      <c r="G58" s="17">
        <f t="shared" si="5"/>
        <v>-1393</v>
      </c>
      <c r="H58" s="19"/>
    </row>
    <row r="59" spans="1:8" x14ac:dyDescent="0.3">
      <c r="A59" s="3">
        <f>SUM(A50:A58)</f>
        <v>34325.050000000003</v>
      </c>
      <c r="B59" s="16">
        <f>SUM(B50:B58)</f>
        <v>48951</v>
      </c>
      <c r="C59" s="17">
        <f>SUM(C50:C58)</f>
        <v>-14625.949999999999</v>
      </c>
      <c r="D59" s="36" t="s">
        <v>32</v>
      </c>
      <c r="E59" s="3">
        <f>SUM(E50:E58)</f>
        <v>134828</v>
      </c>
      <c r="F59" s="16">
        <f>SUM(F50:F58)</f>
        <v>175160</v>
      </c>
      <c r="G59" s="17">
        <f>SUM(G50:G58)</f>
        <v>-40332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1188.06</v>
      </c>
      <c r="B62" s="16">
        <v>1200</v>
      </c>
      <c r="C62" s="17">
        <f>SUM(A62-B62)</f>
        <v>-11.940000000000055</v>
      </c>
      <c r="D62" s="20" t="s">
        <v>26</v>
      </c>
      <c r="E62" s="3">
        <v>5819</v>
      </c>
      <c r="F62" s="16">
        <v>4800</v>
      </c>
      <c r="G62" s="17">
        <f>SUM(E62-F62)</f>
        <v>1019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17.739999999999998</v>
      </c>
      <c r="B66" s="16">
        <v>18</v>
      </c>
      <c r="C66" s="17">
        <f t="shared" si="6"/>
        <v>-0.26000000000000156</v>
      </c>
      <c r="D66" s="20" t="s">
        <v>34</v>
      </c>
      <c r="E66" s="3">
        <v>35</v>
      </c>
      <c r="F66" s="16">
        <v>36</v>
      </c>
      <c r="G66" s="17">
        <f t="shared" si="7"/>
        <v>-1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4000</v>
      </c>
      <c r="F67" s="16">
        <v>4000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2000</v>
      </c>
      <c r="B69" s="16">
        <v>2000</v>
      </c>
      <c r="C69" s="17">
        <f t="shared" si="6"/>
        <v>0</v>
      </c>
      <c r="D69" s="20" t="s">
        <v>37</v>
      </c>
      <c r="E69" s="3">
        <v>7260</v>
      </c>
      <c r="F69" s="16">
        <v>10830</v>
      </c>
      <c r="G69" s="17">
        <f t="shared" si="7"/>
        <v>-3570</v>
      </c>
      <c r="H69" s="19"/>
    </row>
    <row r="70" spans="1:8" x14ac:dyDescent="0.3">
      <c r="A70" s="3">
        <v>100</v>
      </c>
      <c r="B70" s="16">
        <v>0</v>
      </c>
      <c r="C70" s="17">
        <f t="shared" si="6"/>
        <v>100</v>
      </c>
      <c r="D70" s="20" t="s">
        <v>38</v>
      </c>
      <c r="E70" s="3">
        <v>100</v>
      </c>
      <c r="F70" s="16">
        <v>0</v>
      </c>
      <c r="G70" s="17">
        <f t="shared" si="7"/>
        <v>100</v>
      </c>
      <c r="H70" s="19"/>
    </row>
    <row r="71" spans="1:8" x14ac:dyDescent="0.3">
      <c r="A71" s="8">
        <v>1411.34</v>
      </c>
      <c r="B71" s="34">
        <v>-600</v>
      </c>
      <c r="C71" s="35">
        <f t="shared" si="6"/>
        <v>2011.34</v>
      </c>
      <c r="D71" s="20" t="s">
        <v>12</v>
      </c>
      <c r="E71" s="8">
        <v>-6932</v>
      </c>
      <c r="F71" s="34">
        <v>-2520</v>
      </c>
      <c r="G71" s="17">
        <f>SUM(E71-F71)</f>
        <v>-4412</v>
      </c>
      <c r="H71" s="19"/>
    </row>
    <row r="72" spans="1:8" x14ac:dyDescent="0.3">
      <c r="A72" s="3">
        <f>SUM(A62:A71)</f>
        <v>5717.14</v>
      </c>
      <c r="B72" s="16">
        <f>SUM(B62:B71)</f>
        <v>3618</v>
      </c>
      <c r="C72" s="17">
        <f>SUM(C62:C71)</f>
        <v>2099.14</v>
      </c>
      <c r="D72" s="36" t="s">
        <v>32</v>
      </c>
      <c r="E72" s="3">
        <f>SUM(E62:E71)</f>
        <v>10282</v>
      </c>
      <c r="F72" s="16">
        <f>SUM(F62:F71)</f>
        <v>17146</v>
      </c>
      <c r="G72" s="17">
        <f>SUM(E72-F72)</f>
        <v>-6864</v>
      </c>
      <c r="H72" s="19"/>
    </row>
    <row r="73" spans="1:8" x14ac:dyDescent="0.3">
      <c r="A73" s="4">
        <f>A72+A59+A47</f>
        <v>46344.520000000004</v>
      </c>
      <c r="B73" s="21">
        <f>SUM(B47+B59+B72)</f>
        <v>58974</v>
      </c>
      <c r="C73" s="22">
        <f>A73-B73</f>
        <v>-12629.479999999996</v>
      </c>
      <c r="D73" s="23" t="s">
        <v>40</v>
      </c>
      <c r="E73" s="4">
        <f>E72+E59+E47</f>
        <v>175293</v>
      </c>
      <c r="F73" s="21">
        <f>SUM(F47+F59+F72)</f>
        <v>225076</v>
      </c>
      <c r="G73" s="22">
        <f>E73-F73</f>
        <v>-49783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2172.0400000000009</v>
      </c>
      <c r="B76" s="37">
        <f>B31-B73</f>
        <v>54547</v>
      </c>
      <c r="C76" s="38">
        <f>C31-C73</f>
        <v>-52374.96</v>
      </c>
      <c r="D76" s="39" t="s">
        <v>14</v>
      </c>
      <c r="E76" s="9">
        <v>-21742</v>
      </c>
      <c r="F76" s="37">
        <f>F31-F73</f>
        <v>-17417</v>
      </c>
      <c r="G76" s="38">
        <f>SUM(E76-F76)</f>
        <v>-4325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2024-05-08T15:46:15Z</dcterms:modified>
</cp:coreProperties>
</file>