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Board/2024/05-2024/"/>
    </mc:Choice>
  </mc:AlternateContent>
  <xr:revisionPtr revIDLastSave="2" documentId="13_ncr:1_{953905C2-CD71-4269-A4C9-67EC8384E2F0}" xr6:coauthVersionLast="47" xr6:coauthVersionMax="47" xr10:uidLastSave="{7491A815-28AD-4392-87DE-50D85F399FC1}"/>
  <bookViews>
    <workbookView xWindow="12180" yWindow="0" windowWidth="10356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E72" i="1" l="1"/>
  <c r="C56" i="1" l="1"/>
  <c r="A59" i="1"/>
  <c r="G56" i="1" l="1"/>
  <c r="G54" i="1"/>
  <c r="G16" i="1"/>
  <c r="G14" i="1"/>
  <c r="C54" i="1"/>
  <c r="C16" i="1"/>
  <c r="C14" i="1"/>
  <c r="C43" i="1" l="1"/>
  <c r="E59" i="1" l="1"/>
  <c r="A47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Waukesha banquet, S. Suburban Bash, West Bend class A, Waukesha class A, Chilton events, SE WI outing, Cabin Fever bash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billable, 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WWF Education donation, $627.29 interest</t>
        </r>
      </text>
    </comment>
    <comment ref="A24" authorId="0" shapeId="0" xr:uid="{A86BC110-9C90-4DED-84F7-BB8065FD6BD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Life member Yeti mugs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McAfee, mem gift shipping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$2467 NRCS, $3470HRP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$477 FB ads for mem drive</t>
        </r>
      </text>
    </comment>
    <comment ref="A69" authorId="0" shapeId="0" xr:uid="{E41407E6-75BA-498B-BFF6-4284A3E3DE6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Legal fees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<sst xmlns="http://schemas.openxmlformats.org/spreadsheetml/2006/main" count="68" uniqueCount="54">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</sst>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4" zoomScale="76" zoomScaleNormal="85" workbookViewId="0">
      <selection activeCell="D13" sqref="D1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45443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45443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97894.45</v>
      </c>
      <c r="B9" s="16">
        <v>62500</v>
      </c>
      <c r="C9" s="17">
        <f>A9-B9</f>
        <v>35394.449999999997</v>
      </c>
      <c r="D9" s="18" t="s">
        <v>15</v>
      </c>
      <c r="E9" s="3">
        <v>241994</v>
      </c>
      <c r="F9" s="16">
        <v>217750</v>
      </c>
      <c r="G9" s="17">
        <f t="shared" ref="G9:G18" si="0">E9-F9</f>
        <v>24244</v>
      </c>
      <c r="H9" s="19"/>
    </row>
    <row r="10" spans="1:12" x14ac:dyDescent="0.3">
      <c r="A10" s="3">
        <v>0</v>
      </c>
      <c r="B10" s="16">
        <v>0</v>
      </c>
      <c r="C10" s="17">
        <f>A10-B10</f>
        <v>0</v>
      </c>
      <c r="D10" s="18" t="s">
        <v>16</v>
      </c>
      <c r="E10" s="3">
        <v>4621</v>
      </c>
      <c r="F10" s="16">
        <v>0</v>
      </c>
      <c r="G10" s="17">
        <f t="shared" si="0"/>
        <v>4621</v>
      </c>
      <c r="H10" s="19"/>
    </row>
    <row r="11" spans="1:12" x14ac:dyDescent="0.3">
      <c r="A11" s="3">
        <v>1185</v>
      </c>
      <c r="B11" s="16">
        <v>1000</v>
      </c>
      <c r="C11" s="17">
        <f t="shared" ref="C11:C18" si="1">A11-B11</f>
        <v>185</v>
      </c>
      <c r="D11" s="18" t="s">
        <v>41</v>
      </c>
      <c r="E11" s="3">
        <v>11310</v>
      </c>
      <c r="F11" s="16">
        <v>6500</v>
      </c>
      <c r="G11" s="17">
        <f t="shared" si="0"/>
        <v>4810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170</v>
      </c>
      <c r="B13" s="16">
        <v>4896</v>
      </c>
      <c r="C13" s="17">
        <f t="shared" si="1"/>
        <v>-4726</v>
      </c>
      <c r="D13" s="18" t="s">
        <v>47</v>
      </c>
      <c r="E13" s="3">
        <v>13330</v>
      </c>
      <c r="F13" s="16">
        <v>25280</v>
      </c>
      <c r="G13" s="17">
        <f t="shared" si="0"/>
        <v>-11950</v>
      </c>
      <c r="H13" s="19"/>
    </row>
    <row r="14" spans="1:12" x14ac:dyDescent="0.3">
      <c r="A14" s="3">
        <v>5311.66</v>
      </c>
      <c r="B14" s="16">
        <v>4750</v>
      </c>
      <c r="C14" s="17">
        <f t="shared" si="1"/>
        <v>561.65999999999985</v>
      </c>
      <c r="D14" s="18" t="s">
        <v>46</v>
      </c>
      <c r="E14" s="3">
        <v>28647</v>
      </c>
      <c r="F14" s="16">
        <v>30250</v>
      </c>
      <c r="G14" s="17">
        <f t="shared" si="0"/>
        <v>-1603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32922.15</v>
      </c>
      <c r="B16" s="16">
        <v>5500</v>
      </c>
      <c r="C16" s="17">
        <f t="shared" si="1"/>
        <v>27422.15</v>
      </c>
      <c r="D16" s="18" t="s">
        <v>49</v>
      </c>
      <c r="E16" s="3">
        <v>50461</v>
      </c>
      <c r="F16" s="16">
        <v>57500</v>
      </c>
      <c r="G16" s="17">
        <f t="shared" si="0"/>
        <v>-7039</v>
      </c>
      <c r="H16" s="19"/>
    </row>
    <row r="17" spans="1:10" x14ac:dyDescent="0.3">
      <c r="A17" s="3">
        <v>27112.74</v>
      </c>
      <c r="B17" s="16">
        <v>8800</v>
      </c>
      <c r="C17" s="17">
        <f t="shared" si="1"/>
        <v>18312.740000000002</v>
      </c>
      <c r="D17" s="18" t="s">
        <v>44</v>
      </c>
      <c r="E17" s="3">
        <v>42525</v>
      </c>
      <c r="F17" s="16">
        <v>45675</v>
      </c>
      <c r="G17" s="17">
        <f t="shared" si="0"/>
        <v>-3150</v>
      </c>
      <c r="H17" s="19"/>
    </row>
    <row r="18" spans="1:10" x14ac:dyDescent="0.3">
      <c r="A18" s="3">
        <v>727.29</v>
      </c>
      <c r="B18" s="16">
        <v>800</v>
      </c>
      <c r="C18" s="17">
        <f t="shared" si="1"/>
        <v>-72.710000000000036</v>
      </c>
      <c r="D18" s="20" t="s">
        <v>12</v>
      </c>
      <c r="E18" s="3">
        <v>7804</v>
      </c>
      <c r="F18" s="16">
        <v>3700</v>
      </c>
      <c r="G18" s="17">
        <f t="shared" si="0"/>
        <v>4104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165323.29</v>
      </c>
      <c r="B20" s="21">
        <f>SUM(B9:B19)</f>
        <v>88246</v>
      </c>
      <c r="C20" s="22">
        <f>SUM(C9:C19)</f>
        <v>77077.289999999994</v>
      </c>
      <c r="D20" s="23" t="s">
        <v>8</v>
      </c>
      <c r="E20" s="4">
        <f>SUM(E9:E19)</f>
        <v>400692</v>
      </c>
      <c r="F20" s="21">
        <f>SUM(F9:F19)</f>
        <v>386655</v>
      </c>
      <c r="G20" s="22">
        <f>SUM(G9:G19)</f>
        <v>14037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41329.79</v>
      </c>
      <c r="B23" s="16">
        <v>37500</v>
      </c>
      <c r="C23" s="17">
        <f>SUM(A23-B23)</f>
        <v>3829.7900000000009</v>
      </c>
      <c r="D23" s="18" t="s">
        <v>18</v>
      </c>
      <c r="E23" s="3">
        <v>122036</v>
      </c>
      <c r="F23" s="16">
        <v>128250</v>
      </c>
      <c r="G23" s="17">
        <f>SUM(E23-F23)</f>
        <v>-6214</v>
      </c>
      <c r="H23" s="19"/>
      <c r="J23" s="16"/>
    </row>
    <row r="24" spans="1:10" x14ac:dyDescent="0.3">
      <c r="A24" s="3">
        <v>600</v>
      </c>
      <c r="B24" s="16">
        <v>0</v>
      </c>
      <c r="C24" s="17">
        <f>SUM(A24-B24)</f>
        <v>600</v>
      </c>
      <c r="D24" s="18" t="s">
        <v>19</v>
      </c>
      <c r="E24" s="3">
        <v>1700</v>
      </c>
      <c r="F24" s="16">
        <v>0</v>
      </c>
      <c r="G24" s="17">
        <f>SUM(E24-F24)</f>
        <v>1700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41929.79</v>
      </c>
      <c r="B29" s="21">
        <f>SUM(B22:B28)</f>
        <v>37500</v>
      </c>
      <c r="C29" s="22">
        <f>SUM(C23:C28)</f>
        <v>4429.7900000000009</v>
      </c>
      <c r="D29" s="23" t="s">
        <v>11</v>
      </c>
      <c r="E29" s="4">
        <f>SUM(E22:E28)</f>
        <v>123736</v>
      </c>
      <c r="F29" s="21">
        <f>SUM(F22:F28)</f>
        <v>128250</v>
      </c>
      <c r="G29" s="22">
        <f>SUM(G23:G28)</f>
        <v>-4514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123393.5</v>
      </c>
      <c r="B31" s="21">
        <f>B20-B29</f>
        <v>50746</v>
      </c>
      <c r="C31" s="22">
        <f>C20-C29</f>
        <v>72647.5</v>
      </c>
      <c r="D31" s="23" t="s">
        <v>20</v>
      </c>
      <c r="E31" s="4">
        <f>E20-E29</f>
        <v>276956</v>
      </c>
      <c r="F31" s="21">
        <f>F20-F29</f>
        <v>258405</v>
      </c>
      <c r="G31" s="22">
        <f>G20-G29</f>
        <v>18551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5067.74</v>
      </c>
      <c r="B35" s="16">
        <v>4630</v>
      </c>
      <c r="C35" s="17">
        <f>SUM(A35-B35)</f>
        <v>437.73999999999978</v>
      </c>
      <c r="D35" s="20" t="s">
        <v>26</v>
      </c>
      <c r="E35" s="3">
        <v>22873</v>
      </c>
      <c r="F35" s="16">
        <v>24000</v>
      </c>
      <c r="G35" s="17">
        <f>SUM(E35-F35)</f>
        <v>-1127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0</v>
      </c>
      <c r="B37" s="16">
        <v>225</v>
      </c>
      <c r="C37" s="17">
        <f t="shared" si="2"/>
        <v>-225</v>
      </c>
      <c r="D37" s="20" t="s">
        <v>23</v>
      </c>
      <c r="E37" s="3">
        <v>867</v>
      </c>
      <c r="F37" s="16">
        <v>1125</v>
      </c>
      <c r="G37" s="17">
        <f t="shared" si="3"/>
        <v>-258</v>
      </c>
      <c r="H37" s="19"/>
    </row>
    <row r="38" spans="1:8" x14ac:dyDescent="0.3">
      <c r="A38" s="3">
        <v>138.93</v>
      </c>
      <c r="B38" s="16">
        <v>165</v>
      </c>
      <c r="C38" s="17">
        <f t="shared" si="2"/>
        <v>-26.069999999999993</v>
      </c>
      <c r="D38" s="20" t="s">
        <v>24</v>
      </c>
      <c r="E38" s="3">
        <v>650</v>
      </c>
      <c r="F38" s="16">
        <v>825</v>
      </c>
      <c r="G38" s="17">
        <f t="shared" si="3"/>
        <v>-175</v>
      </c>
      <c r="H38" s="19"/>
    </row>
    <row r="39" spans="1:8" x14ac:dyDescent="0.3">
      <c r="A39" s="3">
        <v>371.86</v>
      </c>
      <c r="B39" s="16">
        <v>1000</v>
      </c>
      <c r="C39" s="17">
        <f>SUM(A39-B39)</f>
        <v>-628.14</v>
      </c>
      <c r="D39" s="20" t="s">
        <v>27</v>
      </c>
      <c r="E39" s="3">
        <v>9731</v>
      </c>
      <c r="F39" s="16">
        <v>11300</v>
      </c>
      <c r="G39" s="17">
        <f t="shared" si="3"/>
        <v>-1569</v>
      </c>
      <c r="H39" s="19"/>
    </row>
    <row r="40" spans="1:8" x14ac:dyDescent="0.3">
      <c r="A40" s="3">
        <v>25</v>
      </c>
      <c r="B40" s="16">
        <v>25</v>
      </c>
      <c r="C40" s="17">
        <f t="shared" si="2"/>
        <v>0</v>
      </c>
      <c r="D40" s="20" t="s">
        <v>39</v>
      </c>
      <c r="E40" s="3">
        <v>203</v>
      </c>
      <c r="F40" s="16">
        <v>125</v>
      </c>
      <c r="G40" s="17">
        <f t="shared" si="3"/>
        <v>78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1854</v>
      </c>
      <c r="F45" s="16">
        <v>1800</v>
      </c>
      <c r="G45" s="17">
        <f t="shared" si="3"/>
        <v>54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5994.53</v>
      </c>
      <c r="B47" s="16">
        <f>SUM(B35:B46)</f>
        <v>6405</v>
      </c>
      <c r="C47" s="17">
        <f>SUM(C35:C46)</f>
        <v>-410.4700000000002</v>
      </c>
      <c r="D47" s="36" t="s">
        <v>31</v>
      </c>
      <c r="E47" s="3">
        <f>SUM(E35:E46)</f>
        <v>36178</v>
      </c>
      <c r="F47" s="16">
        <f>SUM(F35:F46)</f>
        <v>39175</v>
      </c>
      <c r="G47" s="17">
        <f>SUM(G35:G46)</f>
        <v>-2997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6874.88</v>
      </c>
      <c r="B50" s="16">
        <v>7295</v>
      </c>
      <c r="C50" s="17">
        <f t="shared" ref="C50:C58" si="4">SUM(A50-B50)</f>
        <v>-420.11999999999989</v>
      </c>
      <c r="D50" s="20" t="s">
        <v>26</v>
      </c>
      <c r="E50" s="3">
        <v>41388</v>
      </c>
      <c r="F50" s="16">
        <v>39630</v>
      </c>
      <c r="G50" s="17">
        <f t="shared" ref="G50:G58" si="5">SUM(E50-F50)</f>
        <v>1758</v>
      </c>
      <c r="H50" s="19"/>
    </row>
    <row r="51" spans="1:8" x14ac:dyDescent="0.3">
      <c r="A51" s="3">
        <v>126.1</v>
      </c>
      <c r="B51" s="16">
        <v>200</v>
      </c>
      <c r="C51" s="17">
        <f t="shared" si="4"/>
        <v>-73.900000000000006</v>
      </c>
      <c r="D51" s="20" t="s">
        <v>23</v>
      </c>
      <c r="E51" s="3">
        <v>1651</v>
      </c>
      <c r="F51" s="16">
        <v>1000</v>
      </c>
      <c r="G51" s="17">
        <f t="shared" si="5"/>
        <v>651</v>
      </c>
      <c r="H51" s="19"/>
    </row>
    <row r="52" spans="1:8" x14ac:dyDescent="0.3">
      <c r="A52" s="3">
        <v>551</v>
      </c>
      <c r="B52" s="16">
        <v>585</v>
      </c>
      <c r="C52" s="17">
        <f t="shared" si="4"/>
        <v>-34</v>
      </c>
      <c r="D52" s="20" t="s">
        <v>12</v>
      </c>
      <c r="E52" s="3">
        <v>6491</v>
      </c>
      <c r="F52" s="16">
        <v>7410</v>
      </c>
      <c r="G52" s="17">
        <f t="shared" si="5"/>
        <v>-919</v>
      </c>
      <c r="H52" s="19"/>
    </row>
    <row r="53" spans="1:8" x14ac:dyDescent="0.3">
      <c r="A53" s="3">
        <v>5937</v>
      </c>
      <c r="B53" s="16">
        <v>8442</v>
      </c>
      <c r="C53" s="17">
        <f t="shared" si="4"/>
        <v>-2505</v>
      </c>
      <c r="D53" s="20" t="s">
        <v>50</v>
      </c>
      <c r="E53" s="3">
        <v>34087</v>
      </c>
      <c r="F53" s="16">
        <v>40362</v>
      </c>
      <c r="G53" s="17">
        <f t="shared" si="5"/>
        <v>-6275</v>
      </c>
      <c r="H53" s="19"/>
    </row>
    <row r="54" spans="1:8" x14ac:dyDescent="0.3">
      <c r="A54" s="3">
        <v>6704.11</v>
      </c>
      <c r="B54" s="16">
        <v>6086</v>
      </c>
      <c r="C54" s="17">
        <f t="shared" si="4"/>
        <v>618.10999999999967</v>
      </c>
      <c r="D54" s="20" t="s">
        <v>51</v>
      </c>
      <c r="E54" s="3">
        <v>34905</v>
      </c>
      <c r="F54" s="16">
        <v>32744</v>
      </c>
      <c r="G54" s="17">
        <f t="shared" si="5"/>
        <v>2161</v>
      </c>
      <c r="H54" s="19"/>
    </row>
    <row r="55" spans="1:8" x14ac:dyDescent="0.3">
      <c r="A55" s="3">
        <v>546.11</v>
      </c>
      <c r="B55" s="16">
        <v>0</v>
      </c>
      <c r="C55" s="17">
        <f t="shared" si="4"/>
        <v>546.11</v>
      </c>
      <c r="D55" s="20" t="s">
        <v>52</v>
      </c>
      <c r="E55" s="3">
        <v>4969</v>
      </c>
      <c r="F55" s="16">
        <v>0</v>
      </c>
      <c r="G55" s="17">
        <f t="shared" si="5"/>
        <v>4969</v>
      </c>
      <c r="H55" s="19"/>
    </row>
    <row r="56" spans="1:8" x14ac:dyDescent="0.3">
      <c r="A56" s="3">
        <v>32922.15</v>
      </c>
      <c r="B56" s="16">
        <v>5500</v>
      </c>
      <c r="C56" s="17">
        <f>SUM(A56-B56)</f>
        <v>27422.15</v>
      </c>
      <c r="D56" s="20" t="s">
        <v>53</v>
      </c>
      <c r="E56" s="3">
        <v>50461</v>
      </c>
      <c r="F56" s="16">
        <v>57500</v>
      </c>
      <c r="G56" s="17">
        <f t="shared" si="5"/>
        <v>-7039</v>
      </c>
      <c r="H56" s="19"/>
    </row>
    <row r="57" spans="1:8" x14ac:dyDescent="0.3">
      <c r="A57" s="3">
        <v>8024.2</v>
      </c>
      <c r="B57" s="16">
        <v>6418</v>
      </c>
      <c r="C57" s="17">
        <f t="shared" si="4"/>
        <v>1606.1999999999998</v>
      </c>
      <c r="D57" s="20" t="s">
        <v>45</v>
      </c>
      <c r="E57" s="3">
        <v>18956</v>
      </c>
      <c r="F57" s="16">
        <v>26040</v>
      </c>
      <c r="G57" s="17">
        <f t="shared" si="5"/>
        <v>-7084</v>
      </c>
      <c r="H57" s="19"/>
    </row>
    <row r="58" spans="1:8" x14ac:dyDescent="0.3">
      <c r="A58" s="8">
        <v>527.25</v>
      </c>
      <c r="B58" s="34">
        <v>1000</v>
      </c>
      <c r="C58" s="17">
        <f t="shared" si="4"/>
        <v>-472.75</v>
      </c>
      <c r="D58" s="20" t="s">
        <v>42</v>
      </c>
      <c r="E58" s="8">
        <v>4134</v>
      </c>
      <c r="F58" s="34">
        <v>6000</v>
      </c>
      <c r="G58" s="17">
        <f t="shared" si="5"/>
        <v>-1866</v>
      </c>
      <c r="H58" s="19"/>
    </row>
    <row r="59" spans="1:8" x14ac:dyDescent="0.3">
      <c r="A59" s="3">
        <f>SUM(A50:A58)</f>
        <v>62212.800000000003</v>
      </c>
      <c r="B59" s="16">
        <f>SUM(B50:B58)</f>
        <v>35526</v>
      </c>
      <c r="C59" s="17">
        <f>SUM(C50:C58)</f>
        <v>26686.800000000003</v>
      </c>
      <c r="D59" s="36" t="s">
        <v>32</v>
      </c>
      <c r="E59" s="3">
        <f>SUM(E50:E58)</f>
        <v>197042</v>
      </c>
      <c r="F59" s="16">
        <f>SUM(F50:F58)</f>
        <v>210686</v>
      </c>
      <c r="G59" s="17">
        <f>SUM(G50:G58)</f>
        <v>-13644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1472.89</v>
      </c>
      <c r="B62" s="16">
        <v>1200</v>
      </c>
      <c r="C62" s="17">
        <f>SUM(A62-B62)</f>
        <v>272.8900000000001</v>
      </c>
      <c r="D62" s="20" t="s">
        <v>26</v>
      </c>
      <c r="E62" s="3">
        <v>7292</v>
      </c>
      <c r="F62" s="16">
        <v>6000</v>
      </c>
      <c r="G62" s="17">
        <f>SUM(E62-F62)</f>
        <v>1292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35</v>
      </c>
      <c r="F66" s="16">
        <v>36</v>
      </c>
      <c r="G66" s="17">
        <f t="shared" si="7"/>
        <v>-1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5000</v>
      </c>
      <c r="F67" s="16">
        <v>5000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1500</v>
      </c>
      <c r="B69" s="16">
        <v>2000</v>
      </c>
      <c r="C69" s="17">
        <f t="shared" si="6"/>
        <v>-500</v>
      </c>
      <c r="D69" s="20" t="s">
        <v>37</v>
      </c>
      <c r="E69" s="3">
        <v>8760</v>
      </c>
      <c r="F69" s="16">
        <v>12830</v>
      </c>
      <c r="G69" s="17">
        <f t="shared" si="7"/>
        <v>-4070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100</v>
      </c>
      <c r="F70" s="16">
        <v>0</v>
      </c>
      <c r="G70" s="17">
        <f t="shared" si="7"/>
        <v>100</v>
      </c>
      <c r="H70" s="19"/>
    </row>
    <row r="71" spans="1:8" x14ac:dyDescent="0.3">
      <c r="A71" s="8">
        <v>-1300.08</v>
      </c>
      <c r="B71" s="34">
        <v>900</v>
      </c>
      <c r="C71" s="35">
        <f t="shared" si="6"/>
        <v>-2200.08</v>
      </c>
      <c r="D71" s="20" t="s">
        <v>12</v>
      </c>
      <c r="E71" s="8">
        <v>-8232</v>
      </c>
      <c r="F71" s="34">
        <v>-1620</v>
      </c>
      <c r="G71" s="17">
        <f>SUM(E71-F71)</f>
        <v>-6612</v>
      </c>
      <c r="H71" s="19"/>
    </row>
    <row r="72" spans="1:8" x14ac:dyDescent="0.3">
      <c r="A72" s="3">
        <f>SUM(A62:A71)</f>
        <v>2672.8100000000004</v>
      </c>
      <c r="B72" s="16">
        <f>SUM(B62:B71)</f>
        <v>5100</v>
      </c>
      <c r="C72" s="17">
        <f>SUM(C62:C71)</f>
        <v>-2427.1899999999996</v>
      </c>
      <c r="D72" s="36" t="s">
        <v>32</v>
      </c>
      <c r="E72" s="3">
        <f>SUM(E62:E71)</f>
        <v>12955</v>
      </c>
      <c r="F72" s="16">
        <f>SUM(F62:F71)</f>
        <v>22246</v>
      </c>
      <c r="G72" s="17">
        <f>SUM(E72-F72)</f>
        <v>-9291</v>
      </c>
      <c r="H72" s="19"/>
    </row>
    <row r="73" spans="1:8" x14ac:dyDescent="0.3">
      <c r="A73" s="4">
        <f>A72+A59+A47</f>
        <v>70880.14</v>
      </c>
      <c r="B73" s="21">
        <f>SUM(B47+B59+B72)</f>
        <v>47031</v>
      </c>
      <c r="C73" s="22">
        <f>A73-B73</f>
        <v>23849.14</v>
      </c>
      <c r="D73" s="23" t="s">
        <v>40</v>
      </c>
      <c r="E73" s="4">
        <f>E72+E59+E47</f>
        <v>246175</v>
      </c>
      <c r="F73" s="21">
        <f>SUM(F47+F59+F72)</f>
        <v>272107</v>
      </c>
      <c r="G73" s="22">
        <f>E73-F73</f>
        <v>-25932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52513.36</v>
      </c>
      <c r="B76" s="37">
        <f>B31-B73</f>
        <v>3715</v>
      </c>
      <c r="C76" s="38">
        <f>C31-C73</f>
        <v>48798.36</v>
      </c>
      <c r="D76" s="39" t="s">
        <v>14</v>
      </c>
      <c r="E76" s="9">
        <v>30741.67</v>
      </c>
      <c r="F76" s="37">
        <f>F31-F73</f>
        <v>-13702</v>
      </c>
      <c r="G76" s="38">
        <f>SUM(E76-F76)</f>
        <v>44443.67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2024-06-07T19:50:51Z</dcterms:modified>
</cp:coreProperties>
</file>