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Board/2024/06-2024/"/>
    </mc:Choice>
  </mc:AlternateContent>
  <xr:revisionPtr revIDLastSave="4" documentId="8_{4187C9E1-23B6-4A9A-A885-B0A698648571}" xr6:coauthVersionLast="47" xr6:coauthVersionMax="47" xr10:uidLastSave="{71BD79FB-E4FB-4B91-BD91-E15E88820996}"/>
  <bookViews>
    <workbookView xWindow="0" yWindow="0" windowWidth="10356" windowHeight="1118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C56" i="1" l="1"/>
  <c r="A59" i="1"/>
  <c r="G56" i="1" l="1"/>
  <c r="G54" i="1"/>
  <c r="G16" i="1"/>
  <c r="G14" i="1"/>
  <c r="C54" i="1"/>
  <c r="C16" i="1"/>
  <c r="C14" i="1"/>
  <c r="C43" i="1" l="1"/>
  <c r="E59" i="1" l="1"/>
  <c r="A47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donations, $10k life sponsorship</t>
        </r>
      </text>
    </comment>
    <comment ref="A13" authorId="0" shapeId="0" xr:uid="{5C755628-250E-4F09-AAD3-07D2FD07F04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NRCS grant 2nd qtr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Legacy Sports firearms donation, $606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Two ads in WWF calendar, check reorder, phone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$3662 NRCS, $3300 HRP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$4250 new web design 50% down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<sst xmlns="http://schemas.openxmlformats.org/spreadsheetml/2006/main" count="68" uniqueCount="54">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</sst>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7" zoomScale="76" zoomScaleNormal="85" workbookViewId="0">
      <selection activeCell="E77" sqref="E7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45473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45473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394.6</v>
      </c>
      <c r="B9" s="16">
        <v>32750</v>
      </c>
      <c r="C9" s="17">
        <f>A9-B9</f>
        <v>-32355.4</v>
      </c>
      <c r="D9" s="18" t="s">
        <v>15</v>
      </c>
      <c r="E9" s="3">
        <v>242388</v>
      </c>
      <c r="F9" s="16">
        <v>250500</v>
      </c>
      <c r="G9" s="17">
        <f t="shared" ref="G9:G18" si="0">E9-F9</f>
        <v>-8112</v>
      </c>
      <c r="H9" s="19"/>
    </row>
    <row r="10" spans="1:12" x14ac:dyDescent="0.3">
      <c r="A10" s="3">
        <v>80</v>
      </c>
      <c r="B10" s="16">
        <v>0</v>
      </c>
      <c r="C10" s="17">
        <f>A10-B10</f>
        <v>80</v>
      </c>
      <c r="D10" s="18" t="s">
        <v>16</v>
      </c>
      <c r="E10" s="3">
        <v>4701</v>
      </c>
      <c r="F10" s="16">
        <v>0</v>
      </c>
      <c r="G10" s="17">
        <f t="shared" si="0"/>
        <v>4701</v>
      </c>
      <c r="H10" s="19"/>
    </row>
    <row r="11" spans="1:12" x14ac:dyDescent="0.3">
      <c r="A11" s="3">
        <v>10785</v>
      </c>
      <c r="B11" s="16">
        <v>1200</v>
      </c>
      <c r="C11" s="17">
        <f t="shared" ref="C11:C18" si="1">A11-B11</f>
        <v>9585</v>
      </c>
      <c r="D11" s="18" t="s">
        <v>41</v>
      </c>
      <c r="E11" s="3">
        <v>22095</v>
      </c>
      <c r="F11" s="16">
        <v>7700</v>
      </c>
      <c r="G11" s="17">
        <f t="shared" si="0"/>
        <v>14395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8695</v>
      </c>
      <c r="B13" s="16">
        <v>7396</v>
      </c>
      <c r="C13" s="17">
        <f t="shared" si="1"/>
        <v>1299</v>
      </c>
      <c r="D13" s="18" t="s">
        <v>47</v>
      </c>
      <c r="E13" s="3">
        <v>22025</v>
      </c>
      <c r="F13" s="16">
        <v>32676</v>
      </c>
      <c r="G13" s="17">
        <f t="shared" si="0"/>
        <v>-10651</v>
      </c>
      <c r="H13" s="19"/>
    </row>
    <row r="14" spans="1:12" x14ac:dyDescent="0.3">
      <c r="A14" s="3">
        <v>3337.38</v>
      </c>
      <c r="B14" s="16">
        <v>4750</v>
      </c>
      <c r="C14" s="17">
        <f t="shared" si="1"/>
        <v>-1412.62</v>
      </c>
      <c r="D14" s="18" t="s">
        <v>46</v>
      </c>
      <c r="E14" s="3">
        <v>31984</v>
      </c>
      <c r="F14" s="16">
        <v>35000</v>
      </c>
      <c r="G14" s="17">
        <f t="shared" si="0"/>
        <v>-3016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6045.8</v>
      </c>
      <c r="B16" s="16">
        <v>15000</v>
      </c>
      <c r="C16" s="17">
        <f t="shared" si="1"/>
        <v>-8954.2000000000007</v>
      </c>
      <c r="D16" s="18" t="s">
        <v>49</v>
      </c>
      <c r="E16" s="3">
        <v>56507</v>
      </c>
      <c r="F16" s="16">
        <v>72500</v>
      </c>
      <c r="G16" s="17">
        <f t="shared" si="0"/>
        <v>-15993</v>
      </c>
      <c r="H16" s="19"/>
    </row>
    <row r="17" spans="1:10" x14ac:dyDescent="0.3">
      <c r="A17" s="3">
        <v>9128.16</v>
      </c>
      <c r="B17" s="16">
        <v>8800</v>
      </c>
      <c r="C17" s="17">
        <f t="shared" si="1"/>
        <v>328.15999999999985</v>
      </c>
      <c r="D17" s="18" t="s">
        <v>44</v>
      </c>
      <c r="E17" s="3">
        <v>51653</v>
      </c>
      <c r="F17" s="16">
        <v>54475</v>
      </c>
      <c r="G17" s="17">
        <f t="shared" si="0"/>
        <v>-2822</v>
      </c>
      <c r="H17" s="19"/>
    </row>
    <row r="18" spans="1:10" x14ac:dyDescent="0.3">
      <c r="A18" s="3">
        <v>2364.27</v>
      </c>
      <c r="B18" s="16">
        <v>1500</v>
      </c>
      <c r="C18" s="17">
        <f t="shared" si="1"/>
        <v>864.27</v>
      </c>
      <c r="D18" s="20" t="s">
        <v>12</v>
      </c>
      <c r="E18" s="3">
        <v>10169</v>
      </c>
      <c r="F18" s="16">
        <v>5200</v>
      </c>
      <c r="G18" s="17">
        <f t="shared" si="0"/>
        <v>4969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40830.21</v>
      </c>
      <c r="B20" s="21">
        <f>SUM(B9:B19)</f>
        <v>71396</v>
      </c>
      <c r="C20" s="22">
        <f>SUM(C9:C19)</f>
        <v>-30565.79</v>
      </c>
      <c r="D20" s="23" t="s">
        <v>8</v>
      </c>
      <c r="E20" s="4">
        <f>SUM(E9:E19)</f>
        <v>441522</v>
      </c>
      <c r="F20" s="21">
        <f>SUM(F9:F19)</f>
        <v>458051</v>
      </c>
      <c r="G20" s="22">
        <f>SUM(G9:G19)</f>
        <v>-16529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254.6</v>
      </c>
      <c r="B23" s="16">
        <v>18450</v>
      </c>
      <c r="C23" s="17">
        <f>SUM(A23-B23)</f>
        <v>-18195.400000000001</v>
      </c>
      <c r="D23" s="18" t="s">
        <v>18</v>
      </c>
      <c r="E23" s="3">
        <v>122291</v>
      </c>
      <c r="F23" s="16">
        <v>146700</v>
      </c>
      <c r="G23" s="17">
        <f>SUM(E23-F23)</f>
        <v>-24409</v>
      </c>
      <c r="H23" s="19"/>
      <c r="J23" s="16"/>
    </row>
    <row r="24" spans="1:10" x14ac:dyDescent="0.3">
      <c r="A24" s="3">
        <v>0</v>
      </c>
      <c r="B24" s="16">
        <v>0</v>
      </c>
      <c r="C24" s="17">
        <f>SUM(A24-B24)</f>
        <v>0</v>
      </c>
      <c r="D24" s="18" t="s">
        <v>19</v>
      </c>
      <c r="E24" s="3">
        <v>1700</v>
      </c>
      <c r="F24" s="16">
        <v>0</v>
      </c>
      <c r="G24" s="17">
        <f>SUM(E24-F24)</f>
        <v>1700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254.6</v>
      </c>
      <c r="B29" s="21">
        <f>SUM(B22:B28)</f>
        <v>18450</v>
      </c>
      <c r="C29" s="22">
        <f>SUM(C23:C28)</f>
        <v>-18195.400000000001</v>
      </c>
      <c r="D29" s="23" t="s">
        <v>11</v>
      </c>
      <c r="E29" s="4">
        <f>SUM(E22:E28)</f>
        <v>123991</v>
      </c>
      <c r="F29" s="21">
        <f>SUM(F22:F28)</f>
        <v>146700</v>
      </c>
      <c r="G29" s="22">
        <f>SUM(G23:G28)</f>
        <v>-22709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40575.61</v>
      </c>
      <c r="B31" s="21">
        <f>B20-B29</f>
        <v>52946</v>
      </c>
      <c r="C31" s="22">
        <f>C20-C29</f>
        <v>-12370.39</v>
      </c>
      <c r="D31" s="23" t="s">
        <v>20</v>
      </c>
      <c r="E31" s="4">
        <f>E20-E29</f>
        <v>317531</v>
      </c>
      <c r="F31" s="21">
        <f>F20-F29</f>
        <v>311351</v>
      </c>
      <c r="G31" s="22">
        <f>G20-G29</f>
        <v>6180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3527.06</v>
      </c>
      <c r="B35" s="16">
        <v>4630</v>
      </c>
      <c r="C35" s="17">
        <f>SUM(A35-B35)</f>
        <v>-1102.94</v>
      </c>
      <c r="D35" s="20" t="s">
        <v>26</v>
      </c>
      <c r="E35" s="3">
        <v>26400</v>
      </c>
      <c r="F35" s="16">
        <v>28630</v>
      </c>
      <c r="G35" s="17">
        <f>SUM(E35-F35)</f>
        <v>-2230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22.75</v>
      </c>
      <c r="B37" s="16">
        <v>225</v>
      </c>
      <c r="C37" s="17">
        <f t="shared" si="2"/>
        <v>-202.25</v>
      </c>
      <c r="D37" s="20" t="s">
        <v>23</v>
      </c>
      <c r="E37" s="3">
        <v>889</v>
      </c>
      <c r="F37" s="16">
        <v>1350</v>
      </c>
      <c r="G37" s="17">
        <f t="shared" si="3"/>
        <v>-461</v>
      </c>
      <c r="H37" s="19"/>
    </row>
    <row r="38" spans="1:8" x14ac:dyDescent="0.3">
      <c r="A38" s="3">
        <v>135.84</v>
      </c>
      <c r="B38" s="16">
        <v>165</v>
      </c>
      <c r="C38" s="17">
        <f t="shared" si="2"/>
        <v>-29.159999999999997</v>
      </c>
      <c r="D38" s="20" t="s">
        <v>24</v>
      </c>
      <c r="E38" s="3">
        <v>786</v>
      </c>
      <c r="F38" s="16">
        <v>990</v>
      </c>
      <c r="G38" s="17">
        <f t="shared" si="3"/>
        <v>-204</v>
      </c>
      <c r="H38" s="19"/>
    </row>
    <row r="39" spans="1:8" x14ac:dyDescent="0.3">
      <c r="A39" s="3">
        <v>244.37</v>
      </c>
      <c r="B39" s="16">
        <v>600</v>
      </c>
      <c r="C39" s="17">
        <f>SUM(A39-B39)</f>
        <v>-355.63</v>
      </c>
      <c r="D39" s="20" t="s">
        <v>27</v>
      </c>
      <c r="E39" s="3">
        <v>9976</v>
      </c>
      <c r="F39" s="16">
        <v>11900</v>
      </c>
      <c r="G39" s="17">
        <f t="shared" si="3"/>
        <v>-1924</v>
      </c>
      <c r="H39" s="19"/>
    </row>
    <row r="40" spans="1:8" x14ac:dyDescent="0.3">
      <c r="A40" s="3">
        <v>10</v>
      </c>
      <c r="B40" s="16">
        <v>25</v>
      </c>
      <c r="C40" s="17">
        <f t="shared" si="2"/>
        <v>-15</v>
      </c>
      <c r="D40" s="20" t="s">
        <v>39</v>
      </c>
      <c r="E40" s="3">
        <v>213</v>
      </c>
      <c r="F40" s="16">
        <v>150</v>
      </c>
      <c r="G40" s="17">
        <f t="shared" si="3"/>
        <v>63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2245</v>
      </c>
      <c r="F45" s="16">
        <v>2160</v>
      </c>
      <c r="G45" s="17">
        <f t="shared" si="3"/>
        <v>85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0</v>
      </c>
      <c r="F46" s="34">
        <v>0</v>
      </c>
      <c r="G46" s="35">
        <f t="shared" si="3"/>
        <v>0</v>
      </c>
      <c r="H46" s="19"/>
    </row>
    <row r="47" spans="1:8" x14ac:dyDescent="0.3">
      <c r="A47" s="3">
        <f>SUM(A35:A46)</f>
        <v>4331.0200000000004</v>
      </c>
      <c r="B47" s="16">
        <f>SUM(B35:B46)</f>
        <v>6005</v>
      </c>
      <c r="C47" s="17">
        <f>SUM(C35:C46)</f>
        <v>-1673.98</v>
      </c>
      <c r="D47" s="36" t="s">
        <v>31</v>
      </c>
      <c r="E47" s="3">
        <f>SUM(E35:E46)</f>
        <v>40509</v>
      </c>
      <c r="F47" s="16">
        <f>SUM(F35:F46)</f>
        <v>45180</v>
      </c>
      <c r="G47" s="17">
        <f>SUM(G35:G46)</f>
        <v>-4671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8670.39</v>
      </c>
      <c r="B50" s="16">
        <v>7295</v>
      </c>
      <c r="C50" s="17">
        <f t="shared" ref="C50:C58" si="4">SUM(A50-B50)</f>
        <v>1375.3899999999994</v>
      </c>
      <c r="D50" s="20" t="s">
        <v>26</v>
      </c>
      <c r="E50" s="3">
        <v>50058</v>
      </c>
      <c r="F50" s="16">
        <v>46925</v>
      </c>
      <c r="G50" s="17">
        <f t="shared" ref="G50:G58" si="5">SUM(E50-F50)</f>
        <v>3133</v>
      </c>
      <c r="H50" s="19"/>
    </row>
    <row r="51" spans="1:8" x14ac:dyDescent="0.3">
      <c r="A51" s="3">
        <v>235.75</v>
      </c>
      <c r="B51" s="16">
        <v>200</v>
      </c>
      <c r="C51" s="17">
        <f t="shared" si="4"/>
        <v>35.75</v>
      </c>
      <c r="D51" s="20" t="s">
        <v>23</v>
      </c>
      <c r="E51" s="3">
        <v>1887</v>
      </c>
      <c r="F51" s="16">
        <v>1200</v>
      </c>
      <c r="G51" s="17">
        <f t="shared" si="5"/>
        <v>687</v>
      </c>
      <c r="H51" s="19"/>
    </row>
    <row r="52" spans="1:8" x14ac:dyDescent="0.3">
      <c r="A52" s="3">
        <v>1157.79</v>
      </c>
      <c r="B52" s="16">
        <v>585</v>
      </c>
      <c r="C52" s="17">
        <f t="shared" si="4"/>
        <v>572.79</v>
      </c>
      <c r="D52" s="20" t="s">
        <v>12</v>
      </c>
      <c r="E52" s="3">
        <v>7648</v>
      </c>
      <c r="F52" s="16">
        <v>7995</v>
      </c>
      <c r="G52" s="17">
        <f t="shared" si="5"/>
        <v>-347</v>
      </c>
      <c r="H52" s="19"/>
    </row>
    <row r="53" spans="1:8" x14ac:dyDescent="0.3">
      <c r="A53" s="3">
        <v>6962.48</v>
      </c>
      <c r="B53" s="16">
        <v>8442</v>
      </c>
      <c r="C53" s="17">
        <f t="shared" si="4"/>
        <v>-1479.5200000000004</v>
      </c>
      <c r="D53" s="20" t="s">
        <v>50</v>
      </c>
      <c r="E53" s="3">
        <v>41050</v>
      </c>
      <c r="F53" s="16">
        <v>48804</v>
      </c>
      <c r="G53" s="17">
        <f t="shared" si="5"/>
        <v>-7754</v>
      </c>
      <c r="H53" s="19"/>
    </row>
    <row r="54" spans="1:8" x14ac:dyDescent="0.3">
      <c r="A54" s="3">
        <v>4009.73</v>
      </c>
      <c r="B54" s="16">
        <v>6086</v>
      </c>
      <c r="C54" s="17">
        <f t="shared" si="4"/>
        <v>-2076.27</v>
      </c>
      <c r="D54" s="20" t="s">
        <v>51</v>
      </c>
      <c r="E54" s="3">
        <v>38914</v>
      </c>
      <c r="F54" s="16">
        <v>38830</v>
      </c>
      <c r="G54" s="17">
        <f t="shared" si="5"/>
        <v>84</v>
      </c>
      <c r="H54" s="19"/>
    </row>
    <row r="55" spans="1:8" x14ac:dyDescent="0.3">
      <c r="A55" s="3">
        <v>199.23</v>
      </c>
      <c r="B55" s="16">
        <v>0</v>
      </c>
      <c r="C55" s="17">
        <f t="shared" si="4"/>
        <v>199.23</v>
      </c>
      <c r="D55" s="20" t="s">
        <v>52</v>
      </c>
      <c r="E55" s="3">
        <v>5168</v>
      </c>
      <c r="F55" s="16">
        <v>0</v>
      </c>
      <c r="G55" s="17">
        <f t="shared" si="5"/>
        <v>5168</v>
      </c>
      <c r="H55" s="19"/>
    </row>
    <row r="56" spans="1:8" x14ac:dyDescent="0.3">
      <c r="A56" s="3">
        <v>6045.8</v>
      </c>
      <c r="B56" s="16">
        <v>15000</v>
      </c>
      <c r="C56" s="17">
        <f>SUM(A56-B56)</f>
        <v>-8954.2000000000007</v>
      </c>
      <c r="D56" s="20" t="s">
        <v>53</v>
      </c>
      <c r="E56" s="3">
        <v>56507</v>
      </c>
      <c r="F56" s="16">
        <v>72500</v>
      </c>
      <c r="G56" s="17">
        <f t="shared" si="5"/>
        <v>-15993</v>
      </c>
      <c r="H56" s="19"/>
    </row>
    <row r="57" spans="1:8" x14ac:dyDescent="0.3">
      <c r="A57" s="3">
        <v>5285.16</v>
      </c>
      <c r="B57" s="16">
        <v>9918</v>
      </c>
      <c r="C57" s="17">
        <f t="shared" si="4"/>
        <v>-4632.84</v>
      </c>
      <c r="D57" s="20" t="s">
        <v>45</v>
      </c>
      <c r="E57" s="3">
        <v>24242</v>
      </c>
      <c r="F57" s="16">
        <v>35958</v>
      </c>
      <c r="G57" s="17">
        <f t="shared" si="5"/>
        <v>-11716</v>
      </c>
      <c r="H57" s="19"/>
    </row>
    <row r="58" spans="1:8" x14ac:dyDescent="0.3">
      <c r="A58" s="8">
        <v>4355.3999999999996</v>
      </c>
      <c r="B58" s="34">
        <v>1000</v>
      </c>
      <c r="C58" s="17">
        <f t="shared" si="4"/>
        <v>3355.3999999999996</v>
      </c>
      <c r="D58" s="20" t="s">
        <v>42</v>
      </c>
      <c r="E58" s="8">
        <v>8490</v>
      </c>
      <c r="F58" s="34">
        <v>7000</v>
      </c>
      <c r="G58" s="17">
        <f t="shared" si="5"/>
        <v>1490</v>
      </c>
      <c r="H58" s="19"/>
    </row>
    <row r="59" spans="1:8" x14ac:dyDescent="0.3">
      <c r="A59" s="3">
        <f>SUM(A50:A58)</f>
        <v>36921.729999999996</v>
      </c>
      <c r="B59" s="16">
        <f>SUM(B50:B58)</f>
        <v>48526</v>
      </c>
      <c r="C59" s="17">
        <f>SUM(C50:C58)</f>
        <v>-11604.270000000002</v>
      </c>
      <c r="D59" s="36" t="s">
        <v>32</v>
      </c>
      <c r="E59" s="3">
        <f>SUM(E50:E58)</f>
        <v>233964</v>
      </c>
      <c r="F59" s="16">
        <f>SUM(F50:F58)</f>
        <v>259212</v>
      </c>
      <c r="G59" s="17">
        <f>SUM(G50:G58)</f>
        <v>-25248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1508.1</v>
      </c>
      <c r="B62" s="16">
        <v>1200</v>
      </c>
      <c r="C62" s="17">
        <f>SUM(A62-B62)</f>
        <v>308.09999999999991</v>
      </c>
      <c r="D62" s="20" t="s">
        <v>26</v>
      </c>
      <c r="E62" s="3">
        <v>8800</v>
      </c>
      <c r="F62" s="16">
        <v>7200</v>
      </c>
      <c r="G62" s="17">
        <f>SUM(E62-F62)</f>
        <v>1600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35</v>
      </c>
      <c r="F66" s="16">
        <v>36</v>
      </c>
      <c r="G66" s="17">
        <f t="shared" si="7"/>
        <v>-1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6000</v>
      </c>
      <c r="F67" s="16">
        <v>6000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2000</v>
      </c>
      <c r="C69" s="17">
        <f t="shared" si="6"/>
        <v>-2000</v>
      </c>
      <c r="D69" s="20" t="s">
        <v>37</v>
      </c>
      <c r="E69" s="3">
        <v>8760</v>
      </c>
      <c r="F69" s="16">
        <v>14830</v>
      </c>
      <c r="G69" s="17">
        <f t="shared" si="7"/>
        <v>-6070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100</v>
      </c>
      <c r="F70" s="16">
        <v>0</v>
      </c>
      <c r="G70" s="17">
        <f t="shared" si="7"/>
        <v>100</v>
      </c>
      <c r="H70" s="19"/>
    </row>
    <row r="71" spans="1:8" x14ac:dyDescent="0.3">
      <c r="A71" s="8">
        <v>-1141.22</v>
      </c>
      <c r="B71" s="34">
        <v>-300</v>
      </c>
      <c r="C71" s="35">
        <f t="shared" si="6"/>
        <v>-841.22</v>
      </c>
      <c r="D71" s="20" t="s">
        <v>12</v>
      </c>
      <c r="E71" s="8">
        <v>-9373</v>
      </c>
      <c r="F71" s="34">
        <v>-1920</v>
      </c>
      <c r="G71" s="17">
        <f>SUM(E71-F71)</f>
        <v>-7453</v>
      </c>
      <c r="H71" s="19"/>
    </row>
    <row r="72" spans="1:8" x14ac:dyDescent="0.3">
      <c r="A72" s="3">
        <f>SUM(A62:A71)</f>
        <v>1366.8799999999999</v>
      </c>
      <c r="B72" s="16">
        <f>SUM(B62:B71)</f>
        <v>3900</v>
      </c>
      <c r="C72" s="17">
        <f>SUM(C62:C71)</f>
        <v>-2533.12</v>
      </c>
      <c r="D72" s="36" t="s">
        <v>32</v>
      </c>
      <c r="E72" s="3">
        <v>14323</v>
      </c>
      <c r="F72" s="16">
        <f>SUM(F62:F71)</f>
        <v>26146</v>
      </c>
      <c r="G72" s="17">
        <f>SUM(E72-F72)</f>
        <v>-11823</v>
      </c>
      <c r="H72" s="19"/>
    </row>
    <row r="73" spans="1:8" x14ac:dyDescent="0.3">
      <c r="A73" s="4">
        <f>A72+A59+A47</f>
        <v>42619.62999999999</v>
      </c>
      <c r="B73" s="21">
        <f>SUM(B47+B59+B72)</f>
        <v>58431</v>
      </c>
      <c r="C73" s="22">
        <f>A73-B73</f>
        <v>-15811.37000000001</v>
      </c>
      <c r="D73" s="23" t="s">
        <v>40</v>
      </c>
      <c r="E73" s="4">
        <f>E72+E59+E47</f>
        <v>288796</v>
      </c>
      <c r="F73" s="21">
        <f>SUM(F47+F59+F72)</f>
        <v>330538</v>
      </c>
      <c r="G73" s="22">
        <f>E73-F73</f>
        <v>-41742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-2044.0199999999895</v>
      </c>
      <c r="B76" s="37">
        <f>B31-B73</f>
        <v>-5485</v>
      </c>
      <c r="C76" s="38">
        <f>C31-C73</f>
        <v>3440.9800000000105</v>
      </c>
      <c r="D76" s="39" t="s">
        <v>14</v>
      </c>
      <c r="E76" s="9">
        <v>28698.1</v>
      </c>
      <c r="F76" s="37">
        <f>F31-F73</f>
        <v>-19187</v>
      </c>
      <c r="G76" s="38">
        <f>SUM(E76-F76)</f>
        <v>47885.1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2024-07-08T21:36:58Z</dcterms:modified>
</cp:coreProperties>
</file>