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9-2024\"/>
    </mc:Choice>
  </mc:AlternateContent>
  <xr:revisionPtr revIDLastSave="0" documentId="13_ncr:1_{654429C9-8E0D-409B-9807-468E5F4945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Sheet1!$A$1:$G$76</definedName>
  </definedNames>
  <calcPr calcId="191029"/>
</workbook>
</file>

<file path=xl/calcChain.xml><?xml version="1.0" encoding="utf-8"?>
<calcChain xmlns="http://schemas.openxmlformats.org/spreadsheetml/2006/main">
  <c r="A47" i="1" l="1"/>
  <c r="C56" i="1" l="1"/>
  <c r="A59" i="1"/>
  <c r="G56" i="1" l="1"/>
  <c r="G54" i="1"/>
  <c r="G16" i="1"/>
  <c r="G14" i="1"/>
  <c r="C54" i="1"/>
  <c r="C16" i="1"/>
  <c r="C14" i="1"/>
  <c r="C43" i="1" l="1"/>
  <c r="E59" i="1" l="1"/>
  <c r="F72" i="1" l="1"/>
  <c r="E47" i="1" l="1"/>
  <c r="E29" i="1"/>
  <c r="E20" i="1"/>
  <c r="E73" i="1" l="1"/>
  <c r="E31" i="1"/>
  <c r="F59" i="1"/>
  <c r="F47" i="1"/>
  <c r="F29" i="1"/>
  <c r="F20" i="1"/>
  <c r="F73" i="1" l="1"/>
  <c r="F31" i="1"/>
  <c r="G57" i="1"/>
  <c r="G17" i="1"/>
  <c r="F76" i="1" l="1"/>
  <c r="C57" i="1"/>
  <c r="C17" i="1"/>
  <c r="C23" i="1" l="1"/>
  <c r="C25" i="1" l="1"/>
  <c r="C24" i="1"/>
  <c r="B20" i="1" l="1"/>
  <c r="B59" i="1"/>
  <c r="A72" i="1" l="1"/>
  <c r="G9" i="1" l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B29" i="1"/>
  <c r="B47" i="1"/>
  <c r="B72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C59" i="1" l="1"/>
  <c r="G29" i="1"/>
  <c r="G72" i="1"/>
  <c r="B31" i="1"/>
  <c r="C20" i="1"/>
  <c r="G59" i="1"/>
  <c r="G20" i="1"/>
  <c r="A73" i="1"/>
  <c r="A31" i="1"/>
  <c r="C72" i="1"/>
  <c r="C47" i="1"/>
  <c r="C29" i="1"/>
  <c r="G47" i="1"/>
  <c r="B73" i="1"/>
  <c r="G76" i="1" l="1"/>
  <c r="G31" i="1"/>
  <c r="C31" i="1"/>
  <c r="A76" i="1"/>
  <c r="G73" i="1"/>
  <c r="C73" i="1"/>
  <c r="B76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State Shoot, Grouse Hunter's Raffle</t>
        </r>
      </text>
    </comment>
    <comment ref="A10" authorId="0" shapeId="0" xr:uid="{CFF03754-8E6C-4FCE-A266-19908B42FE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$700 sustaining monthly donations, 113 EXPO memberships &amp; new life member ($936 net donation)</t>
        </r>
      </text>
    </comment>
    <comment ref="A13" authorId="0" shapeId="0" xr:uid="{5EDBDE1A-FF78-4A13-9649-8A6EF6F802B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$1221 HRP, $16,110 NRCS</t>
        </r>
      </text>
    </comment>
    <comment ref="A18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Newsletter ad, donation, $595.49 interest</t>
        </r>
      </text>
    </comment>
    <comment ref="A39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A52" authorId="0" shapeId="0" xr:uid="{215A7C03-6021-4EA4-BCFC-151DDC457A5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Carbonite, blank membership stubs,</t>
        </r>
      </text>
    </comment>
    <comment ref="A53" authorId="0" shapeId="0" xr:uid="{D413082C-4AA4-4C74-ACA5-75AD528DFAD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$6100 HRP, $4954.66 NRCS</t>
        </r>
      </text>
    </comment>
    <comment ref="A54" authorId="0" shapeId="0" xr:uid="{F3150EFA-0002-406A-9BDB-09E1EE4AEA3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$1733 Abrams, $5411 PLE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BBB license,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<sst xmlns="http://schemas.openxmlformats.org/spreadsheetml/2006/main" count="69" uniqueCount="55">
  <si>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</si>
  <si>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</si>
  <si>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</si>
  <si>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</si>
  <si>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</si>
  <si>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</si>
  <si>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</si>
  <si>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</si>
  <si>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</si>
  <si>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</si>
  <si>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</si>
  <si>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</si>
  <si>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</si>
  <si>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</si>
  <si>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</si>
  <si>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</si>
  <si>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</si>
  <si>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</si>
  <si>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</si>
  <si>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</si>
  <si>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</si>
  <si>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</si>
  <si>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</si>
  <si>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</si>
  <si>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</si>
  <si>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</si>
  <si>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</si>
  <si>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</si>
  <si>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</si>
  <si>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</si>
  <si>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</si>
  <si>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</si>
  <si>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</si>
  <si>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</si>
  <si>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</si>
  <si>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</si>
  <si>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</si>
  <si>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</si>
  <si>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</si>
  <si>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</si>
  <si>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</si>
  <si>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</si>
  <si>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</si>
  <si>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</si>
  <si>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</si>
  <si>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</si>
  <si>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</si>
  <si>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</si>
  <si>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</si>
  <si>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</si>
  <si>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</si>
  <si>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</si>
  <si>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</si>
  <si>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</si>
  <si>
    <t>9/0/2024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</si>
</sst>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0" borderId="7" xfId="0" applyFont="1" applyBorder="1" applyAlignment="1">
      <alignment horizontal="center"/>
    </xf>
    <xf numFmtId="3" fontId="4" fillId="0" borderId="2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17" zoomScale="76" zoomScaleNormal="85" workbookViewId="0">
      <selection activeCell="D18" sqref="D18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7" t="s">
        <v>0</v>
      </c>
      <c r="B1" s="47"/>
      <c r="C1" s="47"/>
      <c r="D1" s="47"/>
      <c r="E1" s="47"/>
      <c r="F1" s="47"/>
      <c r="G1" s="47"/>
    </row>
    <row r="2" spans="1:12" x14ac:dyDescent="0.3">
      <c r="A2" s="47" t="s">
        <v>1</v>
      </c>
      <c r="B2" s="47"/>
      <c r="C2" s="47"/>
      <c r="D2" s="47"/>
      <c r="E2" s="47"/>
      <c r="F2" s="47"/>
      <c r="G2" s="47"/>
    </row>
    <row r="3" spans="1:12" x14ac:dyDescent="0.3">
      <c r="A3" s="48" t="s">
        <v>54</v>
      </c>
      <c r="B3" s="48"/>
      <c r="C3" s="48"/>
      <c r="D3" s="48"/>
      <c r="E3" s="48"/>
      <c r="F3" s="48"/>
      <c r="G3" s="48"/>
    </row>
    <row r="6" spans="1:12" x14ac:dyDescent="0.3">
      <c r="A6" s="43" t="s">
        <v>2</v>
      </c>
      <c r="B6" s="44"/>
      <c r="C6" s="45"/>
      <c r="D6" s="10">
        <v>45565</v>
      </c>
      <c r="E6" s="46" t="s">
        <v>3</v>
      </c>
      <c r="F6" s="44"/>
      <c r="G6" s="45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7604.07</v>
      </c>
      <c r="B9" s="16">
        <v>17000</v>
      </c>
      <c r="C9" s="17">
        <f>A9-B9</f>
        <v>-9395.93</v>
      </c>
      <c r="D9" s="18" t="s">
        <v>15</v>
      </c>
      <c r="E9" s="42">
        <v>314621</v>
      </c>
      <c r="F9" s="16">
        <v>378000</v>
      </c>
      <c r="G9" s="17">
        <f t="shared" ref="G9:G18" si="0">E9-F9</f>
        <v>-63379</v>
      </c>
      <c r="H9" s="19"/>
    </row>
    <row r="10" spans="1:12" x14ac:dyDescent="0.3">
      <c r="A10" s="3">
        <v>4310</v>
      </c>
      <c r="B10" s="16">
        <v>2000</v>
      </c>
      <c r="C10" s="17">
        <f>A10-B10</f>
        <v>2310</v>
      </c>
      <c r="D10" s="18" t="s">
        <v>16</v>
      </c>
      <c r="E10" s="3">
        <v>17381</v>
      </c>
      <c r="F10" s="16">
        <v>4500</v>
      </c>
      <c r="G10" s="17">
        <f t="shared" si="0"/>
        <v>12881</v>
      </c>
      <c r="H10" s="19"/>
    </row>
    <row r="11" spans="1:12" x14ac:dyDescent="0.3">
      <c r="A11" s="3">
        <v>4716</v>
      </c>
      <c r="B11" s="16">
        <v>750</v>
      </c>
      <c r="C11" s="17">
        <f t="shared" ref="C11:C18" si="1">A11-B11</f>
        <v>3966</v>
      </c>
      <c r="D11" s="18" t="s">
        <v>41</v>
      </c>
      <c r="E11" s="3">
        <v>29681</v>
      </c>
      <c r="F11" s="16">
        <v>10600</v>
      </c>
      <c r="G11" s="17">
        <f t="shared" si="0"/>
        <v>19081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0</v>
      </c>
      <c r="G12" s="17">
        <f t="shared" si="0"/>
        <v>0</v>
      </c>
      <c r="H12" s="19"/>
      <c r="L12" s="19"/>
    </row>
    <row r="13" spans="1:12" x14ac:dyDescent="0.3">
      <c r="A13" s="3">
        <v>17331.7</v>
      </c>
      <c r="B13" s="16">
        <v>12896</v>
      </c>
      <c r="C13" s="17">
        <f t="shared" si="1"/>
        <v>4435.7000000000007</v>
      </c>
      <c r="D13" s="18" t="s">
        <v>47</v>
      </c>
      <c r="E13" s="3">
        <v>39356</v>
      </c>
      <c r="F13" s="16">
        <v>57864</v>
      </c>
      <c r="G13" s="17">
        <f t="shared" si="0"/>
        <v>-18508</v>
      </c>
      <c r="H13" s="19"/>
    </row>
    <row r="14" spans="1:12" x14ac:dyDescent="0.3">
      <c r="A14" s="3">
        <v>4225.38</v>
      </c>
      <c r="B14" s="16">
        <v>4750</v>
      </c>
      <c r="C14" s="17">
        <f t="shared" si="1"/>
        <v>-524.61999999999989</v>
      </c>
      <c r="D14" s="18" t="s">
        <v>46</v>
      </c>
      <c r="E14" s="3">
        <v>53558</v>
      </c>
      <c r="F14" s="16">
        <v>49250</v>
      </c>
      <c r="G14" s="17">
        <f t="shared" si="0"/>
        <v>4308</v>
      </c>
      <c r="H14" s="19"/>
    </row>
    <row r="15" spans="1:12" x14ac:dyDescent="0.3">
      <c r="A15" s="3">
        <v>0</v>
      </c>
      <c r="B15" s="16">
        <v>5000</v>
      </c>
      <c r="C15" s="17">
        <f t="shared" si="1"/>
        <v>-5000</v>
      </c>
      <c r="D15" s="18" t="s">
        <v>48</v>
      </c>
      <c r="E15" s="3">
        <v>0</v>
      </c>
      <c r="F15" s="16">
        <v>5000</v>
      </c>
      <c r="G15" s="17">
        <f t="shared" si="0"/>
        <v>-5000</v>
      </c>
      <c r="H15" s="19"/>
    </row>
    <row r="16" spans="1:12" x14ac:dyDescent="0.3">
      <c r="A16" s="3">
        <v>37873.480000000003</v>
      </c>
      <c r="B16" s="16">
        <v>2500</v>
      </c>
      <c r="C16" s="17">
        <f t="shared" si="1"/>
        <v>35373.480000000003</v>
      </c>
      <c r="D16" s="18" t="s">
        <v>49</v>
      </c>
      <c r="E16" s="3">
        <v>111993</v>
      </c>
      <c r="F16" s="16">
        <v>91000</v>
      </c>
      <c r="G16" s="17">
        <f t="shared" si="0"/>
        <v>20993</v>
      </c>
      <c r="H16" s="19"/>
    </row>
    <row r="17" spans="1:10" x14ac:dyDescent="0.3">
      <c r="A17" s="3">
        <v>9910.26</v>
      </c>
      <c r="B17" s="16">
        <v>0</v>
      </c>
      <c r="C17" s="17">
        <f t="shared" si="1"/>
        <v>9910.26</v>
      </c>
      <c r="D17" s="18" t="s">
        <v>44</v>
      </c>
      <c r="E17" s="3">
        <v>117954</v>
      </c>
      <c r="F17" s="16">
        <v>100225</v>
      </c>
      <c r="G17" s="17">
        <f t="shared" si="0"/>
        <v>17729</v>
      </c>
      <c r="H17" s="19"/>
    </row>
    <row r="18" spans="1:10" x14ac:dyDescent="0.3">
      <c r="A18" s="3">
        <v>945.49</v>
      </c>
      <c r="B18" s="16">
        <v>800</v>
      </c>
      <c r="C18" s="17">
        <f t="shared" si="1"/>
        <v>145.49</v>
      </c>
      <c r="D18" s="20" t="s">
        <v>12</v>
      </c>
      <c r="E18" s="3">
        <v>19526</v>
      </c>
      <c r="F18" s="16">
        <v>8300</v>
      </c>
      <c r="G18" s="17">
        <f t="shared" si="0"/>
        <v>11226</v>
      </c>
      <c r="H18" s="19"/>
    </row>
    <row r="19" spans="1:10" x14ac:dyDescent="0.3">
      <c r="A19" s="3"/>
      <c r="B19" s="16"/>
      <c r="C19" s="17"/>
      <c r="D19" s="20"/>
      <c r="E19" s="3"/>
      <c r="F19" s="16"/>
      <c r="G19" s="17"/>
      <c r="H19" s="19"/>
    </row>
    <row r="20" spans="1:10" x14ac:dyDescent="0.3">
      <c r="A20" s="4">
        <f>SUM(A9:A19)</f>
        <v>86916.38</v>
      </c>
      <c r="B20" s="21">
        <f>SUM(B9:B19)</f>
        <v>45696</v>
      </c>
      <c r="C20" s="22">
        <f>SUM(C9:C19)</f>
        <v>41220.380000000005</v>
      </c>
      <c r="D20" s="23" t="s">
        <v>8</v>
      </c>
      <c r="E20" s="4">
        <f>SUM(E9:E19)</f>
        <v>704070</v>
      </c>
      <c r="F20" s="21">
        <f>SUM(F9:F19)</f>
        <v>704739</v>
      </c>
      <c r="G20" s="22">
        <f>SUM(G9:G19)</f>
        <v>-669</v>
      </c>
      <c r="H20" s="19"/>
    </row>
    <row r="21" spans="1:10" x14ac:dyDescent="0.3">
      <c r="A21" s="5"/>
      <c r="B21" s="24"/>
      <c r="C21" s="25"/>
      <c r="D21" s="26"/>
      <c r="E21" s="5"/>
      <c r="F21" s="24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16"/>
      <c r="G22" s="28"/>
      <c r="H22" s="19"/>
    </row>
    <row r="23" spans="1:10" x14ac:dyDescent="0.3">
      <c r="A23" s="3">
        <v>6651.13</v>
      </c>
      <c r="B23" s="16">
        <v>10200</v>
      </c>
      <c r="C23" s="17">
        <f>SUM(A23-B23)</f>
        <v>-3548.87</v>
      </c>
      <c r="D23" s="18" t="s">
        <v>18</v>
      </c>
      <c r="E23" s="3">
        <v>150919</v>
      </c>
      <c r="F23" s="16">
        <v>220800</v>
      </c>
      <c r="G23" s="17">
        <f>SUM(E23-F23)</f>
        <v>-69881</v>
      </c>
      <c r="H23" s="19"/>
      <c r="J23" s="16"/>
    </row>
    <row r="24" spans="1:10" x14ac:dyDescent="0.3">
      <c r="A24" s="3">
        <v>2793</v>
      </c>
      <c r="B24" s="16">
        <v>500</v>
      </c>
      <c r="C24" s="17">
        <f>SUM(A24-B24)</f>
        <v>2293</v>
      </c>
      <c r="D24" s="18" t="s">
        <v>19</v>
      </c>
      <c r="E24" s="3">
        <v>10100</v>
      </c>
      <c r="F24" s="16">
        <v>1000</v>
      </c>
      <c r="G24" s="17">
        <f>SUM(E24-F24)</f>
        <v>9100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16"/>
      <c r="G26" s="17"/>
      <c r="H26" s="19"/>
    </row>
    <row r="27" spans="1:10" x14ac:dyDescent="0.3">
      <c r="A27" s="3"/>
      <c r="B27" s="16"/>
      <c r="C27" s="17"/>
      <c r="D27" s="13"/>
      <c r="E27" s="3"/>
      <c r="F27" s="16"/>
      <c r="G27" s="17"/>
      <c r="H27" s="19"/>
    </row>
    <row r="28" spans="1:10" x14ac:dyDescent="0.3">
      <c r="A28" s="3"/>
      <c r="B28" s="16"/>
      <c r="C28" s="29"/>
      <c r="D28" s="13"/>
      <c r="E28" s="3"/>
      <c r="F28" s="16"/>
      <c r="G28" s="17"/>
      <c r="H28" s="19"/>
    </row>
    <row r="29" spans="1:10" x14ac:dyDescent="0.3">
      <c r="A29" s="4">
        <f>SUM(A22:A28)</f>
        <v>9444.130000000001</v>
      </c>
      <c r="B29" s="21">
        <f>SUM(B22:B28)</f>
        <v>10700</v>
      </c>
      <c r="C29" s="22">
        <f>SUM(C23:C28)</f>
        <v>-1255.8699999999999</v>
      </c>
      <c r="D29" s="23" t="s">
        <v>11</v>
      </c>
      <c r="E29" s="4">
        <f>SUM(E22:E28)</f>
        <v>161019</v>
      </c>
      <c r="F29" s="21">
        <f>SUM(F22:F28)</f>
        <v>221800</v>
      </c>
      <c r="G29" s="22">
        <f>SUM(G23:G28)</f>
        <v>-60781</v>
      </c>
      <c r="H29" s="19"/>
    </row>
    <row r="30" spans="1:10" x14ac:dyDescent="0.3">
      <c r="A30" s="7"/>
      <c r="B30" s="30"/>
      <c r="C30" s="31"/>
      <c r="D30" s="26"/>
      <c r="E30" s="7"/>
      <c r="F30" s="30"/>
      <c r="G30" s="31"/>
      <c r="H30" s="19"/>
    </row>
    <row r="31" spans="1:10" x14ac:dyDescent="0.3">
      <c r="A31" s="4">
        <f>A20-A29</f>
        <v>77472.25</v>
      </c>
      <c r="B31" s="21">
        <f>B20-B29</f>
        <v>34996</v>
      </c>
      <c r="C31" s="22">
        <f>C20-C29</f>
        <v>42476.250000000007</v>
      </c>
      <c r="D31" s="23" t="s">
        <v>20</v>
      </c>
      <c r="E31" s="4">
        <f>E20-E29</f>
        <v>543051</v>
      </c>
      <c r="F31" s="21">
        <f>F20-F29</f>
        <v>482939</v>
      </c>
      <c r="G31" s="22">
        <f>G20-G29</f>
        <v>60112</v>
      </c>
      <c r="H31" s="19"/>
    </row>
    <row r="32" spans="1:10" x14ac:dyDescent="0.3">
      <c r="A32" s="7"/>
      <c r="B32" s="30"/>
      <c r="C32" s="31"/>
      <c r="D32" s="20"/>
      <c r="E32" s="7"/>
      <c r="F32" s="30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27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16"/>
      <c r="G34" s="17"/>
      <c r="H34" s="19"/>
    </row>
    <row r="35" spans="1:8" x14ac:dyDescent="0.3">
      <c r="A35" s="3">
        <v>4664.95</v>
      </c>
      <c r="B35" s="16">
        <v>4630</v>
      </c>
      <c r="C35" s="17">
        <f>SUM(A35-B35)</f>
        <v>34.949999999999818</v>
      </c>
      <c r="D35" s="20" t="s">
        <v>26</v>
      </c>
      <c r="E35" s="3">
        <v>40113</v>
      </c>
      <c r="F35" s="16">
        <v>42520</v>
      </c>
      <c r="G35" s="17">
        <f>SUM(E35-F35)</f>
        <v>-2407</v>
      </c>
      <c r="H35" s="19"/>
    </row>
    <row r="36" spans="1:8" x14ac:dyDescent="0.3">
      <c r="A36" s="3">
        <v>0</v>
      </c>
      <c r="B36" s="16">
        <v>0</v>
      </c>
      <c r="C36" s="17">
        <f t="shared" ref="C36:C46" si="2">SUM(A36-B36)</f>
        <v>0</v>
      </c>
      <c r="D36" s="33" t="s">
        <v>25</v>
      </c>
      <c r="E36" s="3">
        <v>0</v>
      </c>
      <c r="F36" s="16">
        <v>0</v>
      </c>
      <c r="G36" s="17">
        <f t="shared" ref="G36:G46" si="3">SUM(E36-F36)</f>
        <v>0</v>
      </c>
      <c r="H36" s="19"/>
    </row>
    <row r="37" spans="1:8" x14ac:dyDescent="0.3">
      <c r="A37" s="3">
        <v>0</v>
      </c>
      <c r="B37" s="16">
        <v>225</v>
      </c>
      <c r="C37" s="17">
        <f t="shared" si="2"/>
        <v>-225</v>
      </c>
      <c r="D37" s="20" t="s">
        <v>23</v>
      </c>
      <c r="E37" s="3">
        <v>2286</v>
      </c>
      <c r="F37" s="16">
        <v>2025</v>
      </c>
      <c r="G37" s="17">
        <f t="shared" si="3"/>
        <v>261</v>
      </c>
      <c r="H37" s="19"/>
    </row>
    <row r="38" spans="1:8" x14ac:dyDescent="0.3">
      <c r="A38" s="3">
        <v>83.18</v>
      </c>
      <c r="B38" s="16">
        <v>165</v>
      </c>
      <c r="C38" s="17">
        <f t="shared" si="2"/>
        <v>-81.819999999999993</v>
      </c>
      <c r="D38" s="20" t="s">
        <v>24</v>
      </c>
      <c r="E38" s="3">
        <v>1141</v>
      </c>
      <c r="F38" s="16">
        <v>1485</v>
      </c>
      <c r="G38" s="17">
        <f t="shared" si="3"/>
        <v>-344</v>
      </c>
      <c r="H38" s="19"/>
    </row>
    <row r="39" spans="1:8" x14ac:dyDescent="0.3">
      <c r="A39" s="3">
        <v>411.53</v>
      </c>
      <c r="B39" s="16">
        <v>1200</v>
      </c>
      <c r="C39" s="17">
        <f>SUM(A39-B39)</f>
        <v>-788.47</v>
      </c>
      <c r="D39" s="20" t="s">
        <v>27</v>
      </c>
      <c r="E39" s="3">
        <v>11408</v>
      </c>
      <c r="F39" s="16">
        <v>15000</v>
      </c>
      <c r="G39" s="17">
        <f t="shared" si="3"/>
        <v>-3592</v>
      </c>
      <c r="H39" s="19"/>
    </row>
    <row r="40" spans="1:8" x14ac:dyDescent="0.3">
      <c r="A40" s="3">
        <v>0</v>
      </c>
      <c r="B40" s="16">
        <v>25</v>
      </c>
      <c r="C40" s="17">
        <f t="shared" si="2"/>
        <v>-25</v>
      </c>
      <c r="D40" s="20" t="s">
        <v>39</v>
      </c>
      <c r="E40" s="3">
        <v>253</v>
      </c>
      <c r="F40" s="16">
        <v>225</v>
      </c>
      <c r="G40" s="17">
        <f t="shared" si="3"/>
        <v>28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28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13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16">
        <v>0</v>
      </c>
      <c r="G43" s="17">
        <f t="shared" si="3"/>
        <v>0</v>
      </c>
      <c r="H43" s="19"/>
    </row>
    <row r="44" spans="1:8" x14ac:dyDescent="0.3">
      <c r="A44" s="3">
        <v>0</v>
      </c>
      <c r="B44" s="16">
        <v>0</v>
      </c>
      <c r="C44" s="17">
        <f t="shared" si="2"/>
        <v>0</v>
      </c>
      <c r="D44" s="20" t="s">
        <v>30</v>
      </c>
      <c r="E44" s="3">
        <v>0</v>
      </c>
      <c r="F44" s="16">
        <v>0</v>
      </c>
      <c r="G44" s="17">
        <f t="shared" si="3"/>
        <v>0</v>
      </c>
      <c r="H44" s="19"/>
    </row>
    <row r="45" spans="1:8" x14ac:dyDescent="0.3">
      <c r="A45" s="3">
        <v>391</v>
      </c>
      <c r="B45" s="16">
        <v>360</v>
      </c>
      <c r="C45" s="17">
        <f t="shared" si="2"/>
        <v>31</v>
      </c>
      <c r="D45" s="20" t="s">
        <v>34</v>
      </c>
      <c r="E45" s="3">
        <v>366</v>
      </c>
      <c r="F45" s="16">
        <v>3240</v>
      </c>
      <c r="G45" s="17">
        <f t="shared" si="3"/>
        <v>-2874</v>
      </c>
      <c r="H45" s="19"/>
    </row>
    <row r="46" spans="1:8" x14ac:dyDescent="0.3">
      <c r="A46" s="8">
        <v>0</v>
      </c>
      <c r="B46" s="34">
        <v>0</v>
      </c>
      <c r="C46" s="35">
        <f t="shared" si="2"/>
        <v>0</v>
      </c>
      <c r="D46" s="20" t="s">
        <v>12</v>
      </c>
      <c r="E46" s="8">
        <v>3453</v>
      </c>
      <c r="F46" s="34">
        <v>0</v>
      </c>
      <c r="G46" s="35">
        <f t="shared" si="3"/>
        <v>3453</v>
      </c>
      <c r="H46" s="19"/>
    </row>
    <row r="47" spans="1:8" x14ac:dyDescent="0.3">
      <c r="A47" s="3">
        <f>SUM(A35:A46)</f>
        <v>5550.66</v>
      </c>
      <c r="B47" s="16">
        <f>SUM(B35:B46)</f>
        <v>6605</v>
      </c>
      <c r="C47" s="17">
        <f>SUM(C35:C46)</f>
        <v>-1054.3400000000001</v>
      </c>
      <c r="D47" s="36" t="s">
        <v>31</v>
      </c>
      <c r="E47" s="3">
        <f>SUM(E35:E46)</f>
        <v>59020</v>
      </c>
      <c r="F47" s="16">
        <f>SUM(F35:F46)</f>
        <v>64495</v>
      </c>
      <c r="G47" s="17">
        <f>SUM(G35:G46)</f>
        <v>-5475</v>
      </c>
      <c r="H47" s="19"/>
    </row>
    <row r="48" spans="1:8" x14ac:dyDescent="0.3">
      <c r="A48" s="3"/>
      <c r="B48" s="16"/>
      <c r="C48" s="17"/>
      <c r="D48" s="36"/>
      <c r="E48" s="3"/>
      <c r="F48" s="16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16"/>
      <c r="G49" s="17"/>
      <c r="H49" s="19"/>
    </row>
    <row r="50" spans="1:8" x14ac:dyDescent="0.3">
      <c r="A50" s="3">
        <v>7683.34</v>
      </c>
      <c r="B50" s="16">
        <v>7295</v>
      </c>
      <c r="C50" s="17">
        <f t="shared" ref="C50:C58" si="4">SUM(A50-B50)</f>
        <v>388.34000000000015</v>
      </c>
      <c r="D50" s="20" t="s">
        <v>26</v>
      </c>
      <c r="E50" s="3">
        <v>73993</v>
      </c>
      <c r="F50" s="16">
        <v>68810</v>
      </c>
      <c r="G50" s="17">
        <f t="shared" ref="G50:G58" si="5">SUM(E50-F50)</f>
        <v>5183</v>
      </c>
      <c r="H50" s="19"/>
    </row>
    <row r="51" spans="1:8" x14ac:dyDescent="0.3">
      <c r="A51" s="3">
        <v>129.19999999999999</v>
      </c>
      <c r="B51" s="16">
        <v>200</v>
      </c>
      <c r="C51" s="17">
        <f t="shared" si="4"/>
        <v>-70.800000000000011</v>
      </c>
      <c r="D51" s="20" t="s">
        <v>23</v>
      </c>
      <c r="E51" s="3">
        <v>2692</v>
      </c>
      <c r="F51" s="16">
        <v>1800</v>
      </c>
      <c r="G51" s="17">
        <f t="shared" si="5"/>
        <v>892</v>
      </c>
      <c r="H51" s="19"/>
    </row>
    <row r="52" spans="1:8" x14ac:dyDescent="0.3">
      <c r="A52" s="3">
        <v>857.14</v>
      </c>
      <c r="B52" s="16">
        <v>585</v>
      </c>
      <c r="C52" s="17">
        <f t="shared" si="4"/>
        <v>272.14</v>
      </c>
      <c r="D52" s="20" t="s">
        <v>12</v>
      </c>
      <c r="E52" s="3">
        <v>10053</v>
      </c>
      <c r="F52" s="16">
        <v>9750</v>
      </c>
      <c r="G52" s="17">
        <f t="shared" si="5"/>
        <v>303</v>
      </c>
      <c r="H52" s="19"/>
    </row>
    <row r="53" spans="1:8" x14ac:dyDescent="0.3">
      <c r="A53" s="3">
        <v>11054.61</v>
      </c>
      <c r="B53" s="16">
        <v>10142</v>
      </c>
      <c r="C53" s="17">
        <f t="shared" si="4"/>
        <v>912.61000000000058</v>
      </c>
      <c r="D53" s="20" t="s">
        <v>50</v>
      </c>
      <c r="E53" s="3">
        <v>68916</v>
      </c>
      <c r="F53" s="16">
        <v>77530</v>
      </c>
      <c r="G53" s="17">
        <f t="shared" si="5"/>
        <v>-8614</v>
      </c>
      <c r="H53" s="19"/>
    </row>
    <row r="54" spans="1:8" x14ac:dyDescent="0.3">
      <c r="A54" s="3">
        <v>7144</v>
      </c>
      <c r="B54" s="16">
        <v>4386</v>
      </c>
      <c r="C54" s="17">
        <f t="shared" si="4"/>
        <v>2758</v>
      </c>
      <c r="D54" s="20" t="s">
        <v>51</v>
      </c>
      <c r="E54" s="3">
        <v>64723</v>
      </c>
      <c r="F54" s="16">
        <v>53688</v>
      </c>
      <c r="G54" s="17">
        <f t="shared" si="5"/>
        <v>11035</v>
      </c>
      <c r="H54" s="19"/>
    </row>
    <row r="55" spans="1:8" x14ac:dyDescent="0.3">
      <c r="A55" s="3">
        <v>1310</v>
      </c>
      <c r="B55" s="16">
        <v>2000</v>
      </c>
      <c r="C55" s="17">
        <f t="shared" si="4"/>
        <v>-690</v>
      </c>
      <c r="D55" s="20" t="s">
        <v>52</v>
      </c>
      <c r="E55" s="3">
        <v>8553</v>
      </c>
      <c r="F55" s="16">
        <v>5000</v>
      </c>
      <c r="G55" s="17">
        <f t="shared" si="5"/>
        <v>3553</v>
      </c>
      <c r="H55" s="19"/>
    </row>
    <row r="56" spans="1:8" x14ac:dyDescent="0.3">
      <c r="A56" s="3">
        <v>37873.480000000003</v>
      </c>
      <c r="B56" s="16">
        <v>2500</v>
      </c>
      <c r="C56" s="17">
        <f>SUM(A56-B56)</f>
        <v>35373.480000000003</v>
      </c>
      <c r="D56" s="20" t="s">
        <v>53</v>
      </c>
      <c r="E56" s="3">
        <v>102443</v>
      </c>
      <c r="F56" s="16">
        <v>91000</v>
      </c>
      <c r="G56" s="17">
        <f t="shared" si="5"/>
        <v>11443</v>
      </c>
      <c r="H56" s="19"/>
    </row>
    <row r="57" spans="1:8" x14ac:dyDescent="0.3">
      <c r="A57" s="3">
        <v>20411.439999999999</v>
      </c>
      <c r="B57" s="16">
        <v>7418</v>
      </c>
      <c r="C57" s="17">
        <f t="shared" si="4"/>
        <v>12993.439999999999</v>
      </c>
      <c r="D57" s="20" t="s">
        <v>45</v>
      </c>
      <c r="E57" s="3">
        <v>96958</v>
      </c>
      <c r="F57" s="16">
        <v>68512</v>
      </c>
      <c r="G57" s="17">
        <f t="shared" si="5"/>
        <v>28446</v>
      </c>
      <c r="H57" s="19"/>
    </row>
    <row r="58" spans="1:8" x14ac:dyDescent="0.3">
      <c r="A58" s="8">
        <v>350</v>
      </c>
      <c r="B58" s="34">
        <v>2200</v>
      </c>
      <c r="C58" s="17">
        <f t="shared" si="4"/>
        <v>-1850</v>
      </c>
      <c r="D58" s="20" t="s">
        <v>42</v>
      </c>
      <c r="E58" s="8">
        <v>9240</v>
      </c>
      <c r="F58" s="34">
        <v>11200</v>
      </c>
      <c r="G58" s="17">
        <f t="shared" si="5"/>
        <v>-1960</v>
      </c>
      <c r="H58" s="19"/>
    </row>
    <row r="59" spans="1:8" x14ac:dyDescent="0.3">
      <c r="A59" s="3">
        <f>SUM(A50:A58)</f>
        <v>86813.21</v>
      </c>
      <c r="B59" s="16">
        <f>SUM(B50:B58)</f>
        <v>36726</v>
      </c>
      <c r="C59" s="17">
        <f>SUM(C50:C58)</f>
        <v>50087.210000000006</v>
      </c>
      <c r="D59" s="36" t="s">
        <v>32</v>
      </c>
      <c r="E59" s="3">
        <f>SUM(E50:E58)</f>
        <v>437571</v>
      </c>
      <c r="F59" s="16">
        <f>SUM(F50:F58)</f>
        <v>387290</v>
      </c>
      <c r="G59" s="17">
        <f>SUM(G50:G58)</f>
        <v>50281</v>
      </c>
      <c r="H59" s="19"/>
    </row>
    <row r="60" spans="1:8" x14ac:dyDescent="0.3">
      <c r="A60" s="3"/>
      <c r="B60" s="16"/>
      <c r="C60" s="17"/>
      <c r="D60" s="20"/>
      <c r="E60" s="3"/>
      <c r="F60" s="16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16"/>
      <c r="G61" s="17"/>
      <c r="H61" s="19"/>
    </row>
    <row r="62" spans="1:8" x14ac:dyDescent="0.3">
      <c r="A62" s="3">
        <v>1364.89</v>
      </c>
      <c r="B62" s="16">
        <v>1200</v>
      </c>
      <c r="C62" s="17">
        <f>SUM(A62-B62)</f>
        <v>164.8900000000001</v>
      </c>
      <c r="D62" s="20" t="s">
        <v>26</v>
      </c>
      <c r="E62" s="3">
        <v>12979</v>
      </c>
      <c r="F62" s="16">
        <v>10800</v>
      </c>
      <c r="G62" s="17">
        <f>SUM(E62-F62)</f>
        <v>2179</v>
      </c>
      <c r="H62" s="19"/>
    </row>
    <row r="63" spans="1:8" x14ac:dyDescent="0.3">
      <c r="A63" s="3">
        <v>0</v>
      </c>
      <c r="B63" s="16">
        <v>0</v>
      </c>
      <c r="C63" s="17">
        <f t="shared" ref="C63:C71" si="6">SUM(A63-B63)</f>
        <v>0</v>
      </c>
      <c r="D63" s="20" t="s">
        <v>25</v>
      </c>
      <c r="E63" s="3">
        <v>0</v>
      </c>
      <c r="F63" s="16">
        <v>0</v>
      </c>
      <c r="G63" s="17">
        <f t="shared" ref="G63:G70" si="7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23</v>
      </c>
      <c r="E64" s="3">
        <v>0</v>
      </c>
      <c r="F64" s="16">
        <v>0</v>
      </c>
      <c r="G64" s="17">
        <f t="shared" si="7"/>
        <v>0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24</v>
      </c>
      <c r="E65" s="3">
        <v>0</v>
      </c>
      <c r="F65" s="16">
        <v>0</v>
      </c>
      <c r="G65" s="17">
        <f t="shared" si="7"/>
        <v>0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34</v>
      </c>
      <c r="E66" s="3">
        <v>53</v>
      </c>
      <c r="F66" s="16">
        <v>36</v>
      </c>
      <c r="G66" s="17">
        <f t="shared" si="7"/>
        <v>17</v>
      </c>
      <c r="H66" s="19"/>
    </row>
    <row r="67" spans="1:8" x14ac:dyDescent="0.3">
      <c r="A67" s="3">
        <v>1000</v>
      </c>
      <c r="B67" s="16">
        <v>1000</v>
      </c>
      <c r="C67" s="17">
        <f t="shared" si="6"/>
        <v>0</v>
      </c>
      <c r="D67" s="20" t="s">
        <v>35</v>
      </c>
      <c r="E67" s="3">
        <v>9000</v>
      </c>
      <c r="F67" s="16">
        <v>9000</v>
      </c>
      <c r="G67" s="17">
        <f t="shared" si="7"/>
        <v>0</v>
      </c>
      <c r="H67" s="19"/>
    </row>
    <row r="68" spans="1:8" x14ac:dyDescent="0.3">
      <c r="A68" s="3">
        <v>0</v>
      </c>
      <c r="B68" s="16">
        <v>0</v>
      </c>
      <c r="C68" s="17">
        <f t="shared" si="6"/>
        <v>0</v>
      </c>
      <c r="D68" s="20" t="s">
        <v>36</v>
      </c>
      <c r="E68" s="3">
        <v>0</v>
      </c>
      <c r="F68" s="16">
        <v>0</v>
      </c>
      <c r="G68" s="17">
        <f t="shared" si="7"/>
        <v>0</v>
      </c>
      <c r="H68" s="19"/>
    </row>
    <row r="69" spans="1:8" x14ac:dyDescent="0.3">
      <c r="A69" s="3">
        <v>0</v>
      </c>
      <c r="B69" s="16">
        <v>0</v>
      </c>
      <c r="C69" s="17">
        <f t="shared" si="6"/>
        <v>0</v>
      </c>
      <c r="D69" s="20" t="s">
        <v>37</v>
      </c>
      <c r="E69" s="3">
        <v>12750</v>
      </c>
      <c r="F69" s="16">
        <v>16830</v>
      </c>
      <c r="G69" s="17">
        <f t="shared" si="7"/>
        <v>-4080</v>
      </c>
      <c r="H69" s="19"/>
    </row>
    <row r="70" spans="1:8" x14ac:dyDescent="0.3">
      <c r="A70" s="3">
        <v>65.599999999999994</v>
      </c>
      <c r="B70" s="16">
        <v>0</v>
      </c>
      <c r="C70" s="17">
        <f t="shared" si="6"/>
        <v>65.599999999999994</v>
      </c>
      <c r="D70" s="20" t="s">
        <v>38</v>
      </c>
      <c r="E70" s="3">
        <v>166</v>
      </c>
      <c r="F70" s="16">
        <v>0</v>
      </c>
      <c r="G70" s="17">
        <f t="shared" si="7"/>
        <v>166</v>
      </c>
      <c r="H70" s="19"/>
    </row>
    <row r="71" spans="1:8" x14ac:dyDescent="0.3">
      <c r="A71" s="8">
        <v>-1245.8399999999999</v>
      </c>
      <c r="B71" s="34">
        <v>600</v>
      </c>
      <c r="C71" s="35">
        <f t="shared" si="6"/>
        <v>-1845.84</v>
      </c>
      <c r="D71" s="20" t="s">
        <v>12</v>
      </c>
      <c r="E71" s="8">
        <v>-12996</v>
      </c>
      <c r="F71" s="34">
        <v>-3120</v>
      </c>
      <c r="G71" s="17">
        <f>SUM(E71-F71)</f>
        <v>-9876</v>
      </c>
      <c r="H71" s="19"/>
    </row>
    <row r="72" spans="1:8" x14ac:dyDescent="0.3">
      <c r="A72" s="3">
        <f>SUM(A62:A71)</f>
        <v>1184.6500000000003</v>
      </c>
      <c r="B72" s="16">
        <f>SUM(B62:B71)</f>
        <v>2800</v>
      </c>
      <c r="C72" s="17">
        <f>SUM(C62:C71)</f>
        <v>-1615.35</v>
      </c>
      <c r="D72" s="36" t="s">
        <v>32</v>
      </c>
      <c r="E72" s="3">
        <v>21952</v>
      </c>
      <c r="F72" s="16">
        <f>SUM(F62:F71)</f>
        <v>33546</v>
      </c>
      <c r="G72" s="17">
        <f>SUM(E72-F72)</f>
        <v>-11594</v>
      </c>
      <c r="H72" s="19"/>
    </row>
    <row r="73" spans="1:8" x14ac:dyDescent="0.3">
      <c r="A73" s="4">
        <f>A72+A59+A47</f>
        <v>93548.52</v>
      </c>
      <c r="B73" s="21">
        <f>SUM(B47+B59+B72)</f>
        <v>46131</v>
      </c>
      <c r="C73" s="22">
        <f>A73-B73</f>
        <v>47417.520000000004</v>
      </c>
      <c r="D73" s="23" t="s">
        <v>40</v>
      </c>
      <c r="E73" s="4">
        <f>E72+E59+E47</f>
        <v>518543</v>
      </c>
      <c r="F73" s="21">
        <f>SUM(F47+F59+F72)</f>
        <v>485331</v>
      </c>
      <c r="G73" s="22">
        <f>E73-F73</f>
        <v>33212</v>
      </c>
      <c r="H73" s="19"/>
    </row>
    <row r="74" spans="1:8" x14ac:dyDescent="0.3">
      <c r="A74" s="7"/>
      <c r="B74" s="30"/>
      <c r="C74" s="31"/>
      <c r="D74" s="20"/>
      <c r="E74" s="7"/>
      <c r="F74" s="30"/>
      <c r="G74" s="31"/>
      <c r="H74" s="19"/>
    </row>
    <row r="75" spans="1:8" x14ac:dyDescent="0.3">
      <c r="A75" s="6"/>
      <c r="B75" s="27"/>
      <c r="C75" s="28"/>
      <c r="D75" s="20"/>
      <c r="E75" s="6"/>
      <c r="F75" s="27"/>
      <c r="G75" s="28"/>
      <c r="H75" s="19"/>
    </row>
    <row r="76" spans="1:8" ht="15" thickBot="1" x14ac:dyDescent="0.35">
      <c r="A76" s="9">
        <f>A31-A73</f>
        <v>-16076.270000000004</v>
      </c>
      <c r="B76" s="37">
        <f>B31-B73</f>
        <v>-11135</v>
      </c>
      <c r="C76" s="38">
        <f>C31-C73</f>
        <v>-4941.2699999999968</v>
      </c>
      <c r="D76" s="39" t="s">
        <v>14</v>
      </c>
      <c r="E76" s="9">
        <v>24470</v>
      </c>
      <c r="F76" s="37">
        <f>F31-F73</f>
        <v>-2392</v>
      </c>
      <c r="G76" s="38">
        <f>SUM(E76-F76)</f>
        <v>26862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2024-10-11T21:59:48Z</dcterms:modified>
</cp:coreProperties>
</file>