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Accounting\2024\"/>
    </mc:Choice>
  </mc:AlternateContent>
  <xr:revisionPtr revIDLastSave="0" documentId="13_ncr:1_{DE72C4BF-D12F-4EE4-AC13-372854145E4C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  <externalReference r:id="rId4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4" i="1" l="1"/>
  <c r="C18" i="1"/>
  <c r="C38" i="1"/>
  <c r="C15" i="1"/>
  <c r="C36" i="1"/>
  <c r="C37" i="1"/>
  <c r="C35" i="1" l="1"/>
  <c r="C33" i="1"/>
  <c r="C22" i="1"/>
  <c r="C14" i="1"/>
  <c r="C12" i="1"/>
  <c r="C34" i="1"/>
  <c r="C4" i="1"/>
  <c r="C8" i="1"/>
  <c r="C13" i="1"/>
  <c r="C32" i="1"/>
  <c r="C3" i="1"/>
  <c r="C31" i="1"/>
  <c r="C30" i="1"/>
  <c r="C9" i="1"/>
  <c r="C7" i="1"/>
  <c r="C23" i="1"/>
  <c r="C5" i="1"/>
  <c r="C6" i="1"/>
  <c r="C29" i="1" l="1"/>
  <c r="C2" i="1"/>
  <c r="C41" i="1" l="1"/>
  <c r="B41" i="1"/>
  <c r="C27" i="1"/>
  <c r="C43" i="1" l="1"/>
  <c r="B27" i="1"/>
  <c r="B4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</authors>
  <commentList>
    <comment ref="B1" authorId="0" shapeId="0" xr:uid="{94749DBD-5F0C-46B6-9061-89F5A71E4600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5 year average</t>
        </r>
      </text>
    </comment>
  </commentList>
</comments>
</file>

<file path=xl/sharedStrings.xml><?xml version="1.0" encoding="utf-8"?>
<sst xmlns="http://schemas.openxmlformats.org/spreadsheetml/2006/main" count="52" uniqueCount="52">
  <si>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</si>
  <si>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</si>
  <si>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</si>
  <si>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</si>
  <si>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</si>
  <si>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</si>
  <si>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</si>
  <si>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</si>
  <si>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</si>
  <si>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</si>
  <si>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</si>
  <si>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</si>
  <si>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</si>
  <si>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South Suburban</t>
  </si>
  <si>
    <t>Valley Shoot</t>
  </si>
  <si>
    <t>Calendar</t>
  </si>
  <si>
    <t>SC WI Golf Outing</t>
  </si>
  <si>
    <t xml:space="preserve">Waukesha County </t>
  </si>
  <si>
    <t>Chilton - Various raffles/drawing events</t>
  </si>
  <si>
    <t>Hangover Shoot</t>
  </si>
  <si>
    <t>WWA EXPO Booth</t>
  </si>
  <si>
    <t>2024 Budget</t>
  </si>
  <si>
    <t>Valley Bash</t>
  </si>
  <si>
    <t>Nicolet</t>
  </si>
  <si>
    <t>Prairie du Chien</t>
  </si>
  <si>
    <t>2024 Cash into WWA</t>
  </si>
  <si>
    <t>Notes</t>
  </si>
  <si>
    <t>Event totals</t>
  </si>
  <si>
    <t>Class A Totals</t>
  </si>
  <si>
    <t>December Class A</t>
  </si>
  <si>
    <t>Event + Raffle Totals</t>
  </si>
  <si>
    <t>February Class A = Waukesha Walther</t>
  </si>
  <si>
    <t>No event planned, Aug Class A</t>
  </si>
  <si>
    <t>April Class A = Midland Wings Turkey</t>
  </si>
  <si>
    <t>June Class A = Waukesha TISAS (May 21)</t>
  </si>
  <si>
    <t>Spring Jail &amp; Bail, 50/50 raffle</t>
  </si>
  <si>
    <t>West Allis Summer Bash</t>
  </si>
  <si>
    <t>West Allis Winter Bash</t>
  </si>
  <si>
    <t>June Class A = West Allis Rock Island</t>
  </si>
  <si>
    <t>Midland Wings Premium Fishing (July 12)</t>
  </si>
  <si>
    <t>Valley Savage (July 24)</t>
  </si>
  <si>
    <t>Bash canceled, raffle drawn</t>
  </si>
  <si>
    <t>Canceled, class A drawn, see below</t>
  </si>
  <si>
    <t>Total income, including calendars &amp; class A sales = $10,655</t>
  </si>
  <si>
    <t>No event</t>
  </si>
  <si>
    <t>Small drawing event held with Aug Deer Hunter's raffle (below)</t>
  </si>
  <si>
    <t>August Class A = Duck Hunter's</t>
  </si>
  <si>
    <t>Baraboo Milwaukee Tool Raffle (Aug 22)</t>
  </si>
  <si>
    <t>Nicolet Deer Hunter's Raffle (Aug 18)</t>
  </si>
  <si>
    <t>October Class A = Grouse Hunter's (Sept 25)</t>
  </si>
  <si>
    <t>Reconciling in Nov, approx $2k net</t>
  </si>
  <si>
    <t>Chilton - Mini Golf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</si>
</sst>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44" fontId="2" fillId="0" borderId="0" xfId="1" applyFont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14" fontId="3" fillId="0" borderId="0" xfId="0" applyNumberFormat="1" applyFont="1" applyAlignment="1">
      <alignment horizontal="left"/>
    </xf>
    <xf numFmtId="14" fontId="2" fillId="0" borderId="0" xfId="0" applyNumberFormat="1" applyFont="1" applyAlignment="1">
      <alignment horizontal="left"/>
    </xf>
    <xf numFmtId="14" fontId="0" fillId="0" borderId="0" xfId="0" applyNumberFormat="1"/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0" fontId="2" fillId="0" borderId="0" xfId="0" applyFont="1"/>
    <xf numFmtId="164" fontId="0" fillId="0" borderId="1" xfId="0" applyNumberFormat="1" applyBorder="1"/>
    <xf numFmtId="164" fontId="3" fillId="0" borderId="1" xfId="0" applyNumberFormat="1" applyFont="1" applyBorder="1"/>
    <xf numFmtId="0" fontId="2" fillId="0" borderId="1" xfId="0" applyFont="1" applyBorder="1"/>
    <xf numFmtId="164" fontId="4" fillId="0" borderId="1" xfId="0" applyNumberFormat="1" applyFont="1" applyBorder="1"/>
    <xf numFmtId="44" fontId="0" fillId="0" borderId="0" xfId="0" applyNumberFormat="1"/>
    <xf numFmtId="44" fontId="0" fillId="0" borderId="1" xfId="0" applyNumberFormat="1" applyBorder="1"/>
    <xf numFmtId="44" fontId="2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 wrapText="1"/>
    </xf>
    <xf numFmtId="44" fontId="3" fillId="0" borderId="1" xfId="0" applyNumberFormat="1" applyFont="1" applyBorder="1" applyAlignment="1">
      <alignment horizontal="left"/>
    </xf>
    <xf numFmtId="44" fontId="4" fillId="0" borderId="1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OneDrive%20-%20Wisconsin%20Waterfowl%20Association,%20Inc\Documents\Banquets\2024\2024%20Banquet%20Nets.xlsx" TargetMode="External"/><Relationship Id="rId1" Type="http://schemas.openxmlformats.org/officeDocument/2006/relationships/externalLinkPath" Target="file:///C:\Users\Owner\OneDrive%20-%20Wisconsin%20Waterfowl%20Association,%20Inc\Documents\Banquets\2024\2024%20Banquet%20Nets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wiwaterfowlassociation-my.sharepoint.com/personal/kboettcher_wisducks_org/Documents/Documents/Banquets/2024/2024%20Banquet%20Nets.xlsx" TargetMode="External"/><Relationship Id="rId1" Type="http://schemas.openxmlformats.org/officeDocument/2006/relationships/externalLinkPath" Target="https://wiwaterfowlassociation-my.sharepoint.com/personal/kboettcher_wisducks_org/Documents/Documents/Banquets/2024/2024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4 Nets"/>
      <sheetName val="Historic Nets"/>
      <sheetName val="2016 Nets"/>
    </sheetNames>
    <sheetDataSet>
      <sheetData sheetId="0">
        <row r="2">
          <cell r="L2">
            <v>665.97</v>
          </cell>
        </row>
        <row r="3">
          <cell r="L3">
            <v>1125.97</v>
          </cell>
        </row>
        <row r="4">
          <cell r="I4">
            <v>6236.16</v>
          </cell>
        </row>
        <row r="6">
          <cell r="I6">
            <v>1345</v>
          </cell>
        </row>
        <row r="7">
          <cell r="I7">
            <v>37341.53</v>
          </cell>
        </row>
        <row r="8">
          <cell r="I8">
            <v>1953.06</v>
          </cell>
        </row>
        <row r="9">
          <cell r="I9">
            <v>29313.979999999996</v>
          </cell>
        </row>
        <row r="10">
          <cell r="I10">
            <v>1407.68</v>
          </cell>
        </row>
        <row r="11">
          <cell r="I11">
            <v>482</v>
          </cell>
        </row>
        <row r="12">
          <cell r="I12">
            <v>577</v>
          </cell>
        </row>
        <row r="13">
          <cell r="I13">
            <v>637</v>
          </cell>
        </row>
        <row r="15">
          <cell r="I15">
            <v>11538.76</v>
          </cell>
        </row>
        <row r="16">
          <cell r="I16">
            <v>2023</v>
          </cell>
        </row>
        <row r="19">
          <cell r="I19">
            <v>4949.7199999999993</v>
          </cell>
        </row>
        <row r="20">
          <cell r="I20">
            <v>1080</v>
          </cell>
        </row>
        <row r="22">
          <cell r="I22">
            <v>11283.4</v>
          </cell>
        </row>
        <row r="24">
          <cell r="L24">
            <v>1840.28</v>
          </cell>
        </row>
        <row r="25">
          <cell r="I25">
            <v>2376.1</v>
          </cell>
        </row>
        <row r="26">
          <cell r="I26">
            <v>2752</v>
          </cell>
        </row>
        <row r="27">
          <cell r="I27">
            <v>1816</v>
          </cell>
        </row>
        <row r="29">
          <cell r="I29">
            <v>4973.62</v>
          </cell>
        </row>
        <row r="31">
          <cell r="I31">
            <v>14144.84</v>
          </cell>
        </row>
        <row r="33">
          <cell r="I33">
            <v>2742.31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5">
          <cell r="I5">
            <v>24295.69</v>
          </cell>
        </row>
        <row r="14">
          <cell r="I14">
            <v>3145.8</v>
          </cell>
        </row>
        <row r="17">
          <cell r="I17">
            <v>1340</v>
          </cell>
        </row>
        <row r="20">
          <cell r="I20">
            <v>5500.2</v>
          </cell>
        </row>
        <row r="22">
          <cell r="I22">
            <v>830.01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G43"/>
  <sheetViews>
    <sheetView tabSelected="1" topLeftCell="A14" workbookViewId="0">
      <selection activeCell="G23" sqref="G23"/>
    </sheetView>
  </sheetViews>
  <sheetFormatPr defaultRowHeight="14.4" x14ac:dyDescent="0.3"/>
  <cols>
    <col min="1" max="1" width="36.6640625" customWidth="1"/>
    <col min="2" max="2" width="15.44140625" customWidth="1"/>
    <col min="3" max="3" width="20.33203125" style="22" customWidth="1"/>
    <col min="4" max="4" width="52.44140625" customWidth="1"/>
    <col min="5" max="5" width="12.44140625" bestFit="1" customWidth="1"/>
    <col min="6" max="6" width="16.33203125" customWidth="1"/>
    <col min="7" max="7" width="9.44140625" style="13" customWidth="1"/>
    <col min="8" max="8" width="41.88671875" customWidth="1"/>
  </cols>
  <sheetData>
    <row r="1" spans="1:7" x14ac:dyDescent="0.3">
      <c r="A1" s="1" t="s">
        <v>0</v>
      </c>
      <c r="B1" s="2" t="s">
        <v>21</v>
      </c>
      <c r="C1" s="24" t="s">
        <v>25</v>
      </c>
      <c r="D1" s="14" t="s">
        <v>26</v>
      </c>
      <c r="G1"/>
    </row>
    <row r="2" spans="1:7" x14ac:dyDescent="0.3">
      <c r="A2" s="7" t="s">
        <v>19</v>
      </c>
      <c r="B2" s="9">
        <v>700</v>
      </c>
      <c r="C2" s="25">
        <f>SUM('[1]2024 Nets'!$L$2)</f>
        <v>665.97</v>
      </c>
      <c r="D2" s="15"/>
      <c r="G2"/>
    </row>
    <row r="3" spans="1:7" x14ac:dyDescent="0.3">
      <c r="A3" s="7" t="s">
        <v>37</v>
      </c>
      <c r="B3" s="9">
        <v>7000</v>
      </c>
      <c r="C3" s="25">
        <f>SUM('[1]2024 Nets'!$I$4)</f>
        <v>6236.16</v>
      </c>
      <c r="D3" s="15"/>
      <c r="G3"/>
    </row>
    <row r="4" spans="1:7" x14ac:dyDescent="0.3">
      <c r="A4" s="7" t="s">
        <v>1</v>
      </c>
      <c r="B4" s="9">
        <v>17000</v>
      </c>
      <c r="C4" s="25">
        <f>SUM('[2]2023 Nets'!$I$5)</f>
        <v>24295.69</v>
      </c>
      <c r="D4" s="15"/>
      <c r="G4"/>
    </row>
    <row r="5" spans="1:7" x14ac:dyDescent="0.3">
      <c r="A5" s="3" t="s">
        <v>10</v>
      </c>
      <c r="B5" s="4">
        <v>35800</v>
      </c>
      <c r="C5" s="26">
        <f>SUM('[1]2024 Nets'!$I$7)</f>
        <v>37341.53</v>
      </c>
      <c r="D5" s="16"/>
      <c r="G5"/>
    </row>
    <row r="6" spans="1:7" x14ac:dyDescent="0.3">
      <c r="A6" s="3" t="s">
        <v>17</v>
      </c>
      <c r="B6" s="4">
        <v>25000</v>
      </c>
      <c r="C6" s="26">
        <f>SUM('[1]2024 Nets'!$I$9)</f>
        <v>29313.979999999996</v>
      </c>
      <c r="D6" s="16"/>
      <c r="G6"/>
    </row>
    <row r="7" spans="1:7" x14ac:dyDescent="0.3">
      <c r="A7" s="3" t="s">
        <v>13</v>
      </c>
      <c r="B7" s="4">
        <v>2500</v>
      </c>
      <c r="C7" s="26">
        <f>SUM('[1]2024 Nets'!$I$10:$I$13)</f>
        <v>3103.6800000000003</v>
      </c>
      <c r="D7" s="16"/>
      <c r="G7"/>
    </row>
    <row r="8" spans="1:7" x14ac:dyDescent="0.3">
      <c r="A8" s="3" t="s">
        <v>14</v>
      </c>
      <c r="B8" s="4">
        <v>4400</v>
      </c>
      <c r="C8" s="26">
        <f>SUM('[2]2023 Nets'!$I$14)</f>
        <v>3145.8</v>
      </c>
      <c r="D8" s="16"/>
      <c r="G8"/>
    </row>
    <row r="9" spans="1:7" x14ac:dyDescent="0.3">
      <c r="A9" s="3" t="s">
        <v>5</v>
      </c>
      <c r="B9" s="4">
        <v>9800</v>
      </c>
      <c r="C9" s="26">
        <f>SUM('[1]2024 Nets'!$I$15)</f>
        <v>11538.76</v>
      </c>
      <c r="D9" s="16"/>
      <c r="G9"/>
    </row>
    <row r="10" spans="1:7" x14ac:dyDescent="0.3">
      <c r="A10" s="3" t="s">
        <v>36</v>
      </c>
      <c r="B10" s="4">
        <v>5800</v>
      </c>
      <c r="C10" s="26">
        <v>0</v>
      </c>
      <c r="D10" s="16" t="s">
        <v>42</v>
      </c>
      <c r="G10"/>
    </row>
    <row r="11" spans="1:7" x14ac:dyDescent="0.3">
      <c r="A11" s="3" t="s">
        <v>16</v>
      </c>
      <c r="B11" s="4">
        <v>4500</v>
      </c>
      <c r="C11" s="26">
        <v>0</v>
      </c>
      <c r="D11" s="16" t="s">
        <v>32</v>
      </c>
      <c r="G11"/>
    </row>
    <row r="12" spans="1:7" x14ac:dyDescent="0.3">
      <c r="A12" s="3" t="s">
        <v>2</v>
      </c>
      <c r="B12" s="4">
        <v>7000</v>
      </c>
      <c r="C12" s="26">
        <f>SUM('[1]2024 Nets'!$I$19)</f>
        <v>4949.7199999999993</v>
      </c>
      <c r="D12" s="16"/>
      <c r="G12"/>
    </row>
    <row r="13" spans="1:7" x14ac:dyDescent="0.3">
      <c r="A13" s="3" t="s">
        <v>3</v>
      </c>
      <c r="B13" s="4">
        <v>4700</v>
      </c>
      <c r="C13" s="26">
        <f>SUM('[2]2023 Nets'!$I$20)</f>
        <v>5500.2</v>
      </c>
      <c r="D13" s="16"/>
      <c r="G13"/>
    </row>
    <row r="14" spans="1:7" x14ac:dyDescent="0.3">
      <c r="A14" s="3" t="s">
        <v>4</v>
      </c>
      <c r="B14" s="4">
        <v>10700</v>
      </c>
      <c r="C14" s="26">
        <f>SUM('[1]2024 Nets'!$I$22)</f>
        <v>11283.4</v>
      </c>
      <c r="D14" s="16"/>
      <c r="G14"/>
    </row>
    <row r="15" spans="1:7" x14ac:dyDescent="0.3">
      <c r="A15" s="3" t="s">
        <v>6</v>
      </c>
      <c r="B15" s="4">
        <v>5500</v>
      </c>
      <c r="C15" s="26">
        <f>SUM('[1]2024 Nets'!$L$24)</f>
        <v>1840.28</v>
      </c>
      <c r="D15" s="16"/>
      <c r="G15"/>
    </row>
    <row r="16" spans="1:7" x14ac:dyDescent="0.3">
      <c r="A16" s="3" t="s">
        <v>20</v>
      </c>
      <c r="B16" s="4">
        <v>1000</v>
      </c>
      <c r="C16" s="26">
        <v>855</v>
      </c>
      <c r="D16" s="16" t="s">
        <v>43</v>
      </c>
      <c r="G16"/>
    </row>
    <row r="17" spans="1:7" x14ac:dyDescent="0.3">
      <c r="A17" s="3" t="s">
        <v>7</v>
      </c>
      <c r="B17" s="10">
        <v>4900</v>
      </c>
      <c r="C17" s="26">
        <v>0</v>
      </c>
      <c r="D17" s="16" t="s">
        <v>44</v>
      </c>
      <c r="G17"/>
    </row>
    <row r="18" spans="1:7" x14ac:dyDescent="0.3">
      <c r="A18" s="3" t="s">
        <v>8</v>
      </c>
      <c r="B18" s="4">
        <v>12300</v>
      </c>
      <c r="C18" s="26">
        <f>SUM('[1]2024 Nets'!$I$31)</f>
        <v>14144.84</v>
      </c>
      <c r="D18" s="16"/>
      <c r="G18"/>
    </row>
    <row r="19" spans="1:7" x14ac:dyDescent="0.3">
      <c r="A19" s="3" t="s">
        <v>9</v>
      </c>
      <c r="B19" s="4">
        <v>12100</v>
      </c>
      <c r="C19" s="26"/>
      <c r="D19" s="16" t="s">
        <v>50</v>
      </c>
      <c r="G19"/>
    </row>
    <row r="20" spans="1:7" x14ac:dyDescent="0.3">
      <c r="A20" s="3" t="s">
        <v>24</v>
      </c>
      <c r="B20" s="4">
        <v>1000</v>
      </c>
      <c r="C20" s="26"/>
      <c r="D20" s="16"/>
      <c r="G20"/>
    </row>
    <row r="21" spans="1:7" x14ac:dyDescent="0.3">
      <c r="A21" s="3" t="s">
        <v>22</v>
      </c>
      <c r="B21" s="4">
        <v>3000</v>
      </c>
      <c r="C21" s="26"/>
      <c r="D21" s="16"/>
      <c r="G21"/>
    </row>
    <row r="22" spans="1:7" x14ac:dyDescent="0.3">
      <c r="A22" s="3" t="s">
        <v>23</v>
      </c>
      <c r="B22" s="4">
        <v>3400</v>
      </c>
      <c r="C22" s="26">
        <f>SUM('[1]2024 Nets'!$I$26)</f>
        <v>2752</v>
      </c>
      <c r="D22" s="16" t="s">
        <v>45</v>
      </c>
      <c r="G22"/>
    </row>
    <row r="23" spans="1:7" x14ac:dyDescent="0.3">
      <c r="A23" s="3" t="s">
        <v>18</v>
      </c>
      <c r="B23" s="4">
        <v>3000</v>
      </c>
      <c r="C23" s="26">
        <f>SUM('[1]2024 Nets'!$I$6)</f>
        <v>1345</v>
      </c>
      <c r="D23" s="16" t="s">
        <v>35</v>
      </c>
      <c r="G23"/>
    </row>
    <row r="24" spans="1:7" x14ac:dyDescent="0.3">
      <c r="A24" s="3" t="s">
        <v>51</v>
      </c>
      <c r="B24" s="4">
        <v>0</v>
      </c>
      <c r="C24" s="26">
        <f>SUM('[1]2024 Nets'!$I$33)</f>
        <v>2742.31</v>
      </c>
      <c r="D24" s="16"/>
      <c r="G24"/>
    </row>
    <row r="25" spans="1:7" x14ac:dyDescent="0.3">
      <c r="A25" s="3" t="s">
        <v>11</v>
      </c>
      <c r="B25" s="4">
        <v>7000</v>
      </c>
      <c r="C25" s="26"/>
      <c r="D25" s="16"/>
      <c r="G25"/>
    </row>
    <row r="26" spans="1:7" x14ac:dyDescent="0.3">
      <c r="A26" s="3" t="s">
        <v>12</v>
      </c>
      <c r="B26" s="4">
        <v>11000</v>
      </c>
      <c r="C26" s="26"/>
      <c r="D26" s="16"/>
      <c r="G26"/>
    </row>
    <row r="27" spans="1:7" x14ac:dyDescent="0.3">
      <c r="A27" s="5" t="s">
        <v>27</v>
      </c>
      <c r="B27" s="6">
        <f>SUM(B2:B26)</f>
        <v>199100</v>
      </c>
      <c r="C27" s="6">
        <f>SUM(C2:C26)</f>
        <v>161054.32</v>
      </c>
      <c r="D27" s="6"/>
      <c r="E27" s="12"/>
      <c r="G27"/>
    </row>
    <row r="28" spans="1:7" x14ac:dyDescent="0.3">
      <c r="A28" s="17"/>
      <c r="B28" s="6"/>
      <c r="C28" s="6"/>
      <c r="D28" s="6"/>
      <c r="E28" s="12"/>
      <c r="G28"/>
    </row>
    <row r="29" spans="1:7" x14ac:dyDescent="0.3">
      <c r="A29" s="16" t="s">
        <v>31</v>
      </c>
      <c r="B29" s="18">
        <v>2000</v>
      </c>
      <c r="C29" s="4">
        <f>SUM('[1]2024 Nets'!$L$3)</f>
        <v>1125.97</v>
      </c>
      <c r="D29" s="4"/>
      <c r="E29" s="11"/>
      <c r="G29"/>
    </row>
    <row r="30" spans="1:7" x14ac:dyDescent="0.3">
      <c r="A30" s="3" t="s">
        <v>33</v>
      </c>
      <c r="B30" s="19">
        <v>2000</v>
      </c>
      <c r="C30" s="4">
        <f>SUM('[1]2024 Nets'!$I$8)</f>
        <v>1953.06</v>
      </c>
      <c r="D30" s="4"/>
      <c r="E30" s="11"/>
      <c r="G30"/>
    </row>
    <row r="31" spans="1:7" x14ac:dyDescent="0.3">
      <c r="A31" s="3" t="s">
        <v>34</v>
      </c>
      <c r="B31" s="19">
        <v>2000</v>
      </c>
      <c r="C31" s="4">
        <f>SUM('[1]2024 Nets'!$I$16)</f>
        <v>2023</v>
      </c>
      <c r="D31" s="4"/>
      <c r="E31" s="11"/>
      <c r="G31"/>
    </row>
    <row r="32" spans="1:7" x14ac:dyDescent="0.3">
      <c r="A32" s="3" t="s">
        <v>38</v>
      </c>
      <c r="B32" s="19">
        <v>0</v>
      </c>
      <c r="C32" s="4">
        <f>SUM('[2]2023 Nets'!$I$17)</f>
        <v>1340</v>
      </c>
      <c r="D32" s="4" t="s">
        <v>41</v>
      </c>
      <c r="E32" s="11"/>
      <c r="G32"/>
    </row>
    <row r="33" spans="1:7" x14ac:dyDescent="0.3">
      <c r="A33" s="3" t="s">
        <v>39</v>
      </c>
      <c r="B33" s="19">
        <v>0</v>
      </c>
      <c r="C33" s="4">
        <f>SUM('[1]2024 Nets'!$I$20)</f>
        <v>1080</v>
      </c>
      <c r="D33" s="4"/>
      <c r="E33" s="11"/>
      <c r="G33"/>
    </row>
    <row r="34" spans="1:7" x14ac:dyDescent="0.3">
      <c r="A34" s="3" t="s">
        <v>40</v>
      </c>
      <c r="B34" s="19">
        <v>0</v>
      </c>
      <c r="C34" s="4">
        <f>SUM('[2]2023 Nets'!$I$22)</f>
        <v>830.01</v>
      </c>
      <c r="D34" s="4"/>
      <c r="E34" s="11"/>
      <c r="G34"/>
    </row>
    <row r="35" spans="1:7" x14ac:dyDescent="0.3">
      <c r="A35" s="3" t="s">
        <v>46</v>
      </c>
      <c r="B35" s="19">
        <v>2000</v>
      </c>
      <c r="C35" s="23">
        <f>SUM('[1]2024 Nets'!$I$29)</f>
        <v>4973.62</v>
      </c>
      <c r="D35" s="16"/>
      <c r="E35" s="13"/>
      <c r="G35"/>
    </row>
    <row r="36" spans="1:7" x14ac:dyDescent="0.3">
      <c r="A36" s="3" t="s">
        <v>48</v>
      </c>
      <c r="B36" s="19">
        <v>0</v>
      </c>
      <c r="C36" s="23">
        <f>SUM('[1]2024 Nets'!$I$25)</f>
        <v>2376.1</v>
      </c>
      <c r="D36" s="16"/>
      <c r="E36" s="13"/>
      <c r="G36"/>
    </row>
    <row r="37" spans="1:7" x14ac:dyDescent="0.3">
      <c r="A37" s="3" t="s">
        <v>47</v>
      </c>
      <c r="B37" s="19">
        <v>0</v>
      </c>
      <c r="C37" s="23">
        <f>SUM('[1]2024 Nets'!$I$27)</f>
        <v>1816</v>
      </c>
      <c r="D37" s="16"/>
      <c r="E37" s="13"/>
      <c r="G37"/>
    </row>
    <row r="38" spans="1:7" x14ac:dyDescent="0.3">
      <c r="A38" s="3" t="s">
        <v>49</v>
      </c>
      <c r="B38" s="19">
        <v>2000</v>
      </c>
      <c r="C38" s="23">
        <f>SUM('[1]2024 Nets'!$I$33)</f>
        <v>2742.31</v>
      </c>
      <c r="D38" s="16"/>
      <c r="E38" s="13"/>
      <c r="G38"/>
    </row>
    <row r="39" spans="1:7" x14ac:dyDescent="0.3">
      <c r="A39" s="3" t="s">
        <v>29</v>
      </c>
      <c r="B39" s="19">
        <v>2000</v>
      </c>
      <c r="C39" s="23"/>
      <c r="D39" s="16"/>
      <c r="E39" s="13"/>
      <c r="G39"/>
    </row>
    <row r="40" spans="1:7" x14ac:dyDescent="0.3">
      <c r="A40" s="3" t="s">
        <v>15</v>
      </c>
      <c r="B40" s="19">
        <v>25000</v>
      </c>
      <c r="C40" s="23"/>
      <c r="D40" s="16"/>
      <c r="E40" s="13"/>
      <c r="G40"/>
    </row>
    <row r="41" spans="1:7" x14ac:dyDescent="0.3">
      <c r="A41" s="20" t="s">
        <v>28</v>
      </c>
      <c r="B41" s="21">
        <f>SUM(B29:B40)</f>
        <v>37000</v>
      </c>
      <c r="C41" s="27">
        <f>SUM(C29:C40)</f>
        <v>20260.070000000003</v>
      </c>
      <c r="D41" s="16"/>
    </row>
    <row r="43" spans="1:7" x14ac:dyDescent="0.3">
      <c r="A43" s="17" t="s">
        <v>30</v>
      </c>
      <c r="B43" s="8">
        <f>SUM(B27+B41)</f>
        <v>236100</v>
      </c>
      <c r="C43" s="8">
        <f>SUM(C27+C41)</f>
        <v>181314.39</v>
      </c>
    </row>
  </sheetData>
  <pageMargins left="0.7" right="0.7" top="0.75" bottom="0.75" header="0.3" footer="0.3"/>
  <pageSetup orientation="portrait" horizontalDpi="0" verticalDpi="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2024-11-11T22:14:12Z</dcterms:modified>
</cp:coreProperties>
</file>