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C:\Users\markp\Desktop\"/>
    </mc:Choice>
  </mc:AlternateContent>
  <xr:revisionPtr revIDLastSave="0" documentId="8_{25449911-441B-470B-B533-4545557313C4}" xr6:coauthVersionLast="47" xr6:coauthVersionMax="47" xr10:uidLastSave="{00000000-0000-0000-0000-000000000000}"/>
  <bookViews>
    <workbookView xWindow="-108" yWindow="-108" windowWidth="23256" windowHeight="12456" xr2:uid="{8CCB1356-939F-4EDA-8860-89633F6BEF0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22" i="1" l="1"/>
  <c r="P23" i="1"/>
  <c r="I33" i="1"/>
  <c r="N23" i="1"/>
  <c r="M23" i="1"/>
  <c r="O21" i="1"/>
  <c r="P21" i="1" s="1"/>
  <c r="N22" i="1"/>
  <c r="N21" i="1"/>
  <c r="M22" i="1"/>
  <c r="M21" i="1"/>
  <c r="I9" i="1"/>
  <c r="I10" i="1"/>
  <c r="L17" i="1" s="1"/>
  <c r="M18" i="1" s="1"/>
  <c r="I32" i="1"/>
  <c r="I25" i="1"/>
  <c r="I26" i="1"/>
  <c r="I17" i="1"/>
  <c r="I18" i="1"/>
  <c r="C2" i="1"/>
  <c r="C3" i="1" s="1"/>
  <c r="I31" i="1"/>
  <c r="I24" i="1"/>
  <c r="I16" i="1"/>
  <c r="I8" i="1"/>
  <c r="L12" i="1" l="1"/>
  <c r="M13" i="1" s="1"/>
  <c r="K7" i="1"/>
  <c r="M8" i="1" s="1"/>
</calcChain>
</file>

<file path=xl/sharedStrings.xml><?xml version="1.0" encoding="utf-8"?>
<sst xmlns="http://schemas.openxmlformats.org/spreadsheetml/2006/main" count="38" uniqueCount="19">
  <si>
    <t># of plugs</t>
  </si>
  <si>
    <t>ditch length</t>
  </si>
  <si>
    <t>Dirt Work</t>
  </si>
  <si>
    <t>Mob fees</t>
  </si>
  <si>
    <t>Other</t>
  </si>
  <si>
    <t>Neal Lateral</t>
  </si>
  <si>
    <t>Russel Complex</t>
  </si>
  <si>
    <t>Avery Lateral</t>
  </si>
  <si>
    <t>5th Ave Spur</t>
  </si>
  <si>
    <t>Heuer Bros. Construction</t>
  </si>
  <si>
    <t>Total</t>
  </si>
  <si>
    <t>Estimated Yds in SoW</t>
  </si>
  <si>
    <t>Estimated cost/yd</t>
  </si>
  <si>
    <t>Estimated project cost</t>
  </si>
  <si>
    <t>$/yd</t>
  </si>
  <si>
    <t>Michels Construction, Inc.</t>
  </si>
  <si>
    <t xml:space="preserve">Earth Inc. </t>
  </si>
  <si>
    <t>Earth Inc</t>
  </si>
  <si>
    <t>Mobilization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</si>
</sst>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"/>
    <numFmt numFmtId="165" formatCode="&quot;$&quot;#,##0.00"/>
  </numFmts>
  <fonts count="4" x14ac:knownFonts="1">
    <font>
      <sz val="11"/>
      <color theme="1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i/>
      <sz val="11"/>
      <color theme="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24">
    <xf numFmtId="0" fontId="0" fillId="0" borderId="0" xfId="0"/>
    <xf numFmtId="0" fontId="2" fillId="0" borderId="0" xfId="0" applyFont="1" applyAlignment="1">
      <alignment horizontal="center" vertical="center"/>
    </xf>
    <xf numFmtId="0" fontId="3" fillId="3" borderId="0" xfId="0" applyFont="1" applyFill="1"/>
    <xf numFmtId="0" fontId="0" fillId="3" borderId="0" xfId="0" applyFill="1"/>
    <xf numFmtId="164" fontId="0" fillId="0" borderId="0" xfId="0" applyNumberFormat="1"/>
    <xf numFmtId="164" fontId="0" fillId="3" borderId="0" xfId="0" applyNumberFormat="1" applyFill="1"/>
    <xf numFmtId="0" fontId="0" fillId="4" borderId="0" xfId="0" applyFill="1"/>
    <xf numFmtId="0" fontId="2" fillId="4" borderId="0" xfId="0" applyFont="1" applyFill="1" applyAlignment="1">
      <alignment horizontal="center" vertical="center"/>
    </xf>
    <xf numFmtId="0" fontId="1" fillId="2" borderId="1" xfId="1"/>
    <xf numFmtId="3" fontId="1" fillId="2" borderId="1" xfId="1" applyNumberFormat="1"/>
    <xf numFmtId="164" fontId="1" fillId="2" borderId="1" xfId="1" applyNumberFormat="1"/>
    <xf numFmtId="165" fontId="0" fillId="4" borderId="0" xfId="0" applyNumberFormat="1" applyFill="1"/>
    <xf numFmtId="0" fontId="0" fillId="5" borderId="0" xfId="0" applyFill="1"/>
    <xf numFmtId="164" fontId="0" fillId="5" borderId="0" xfId="0" applyNumberFormat="1" applyFill="1" applyAlignment="1">
      <alignment horizontal="center"/>
    </xf>
    <xf numFmtId="165" fontId="0" fillId="5" borderId="0" xfId="0" applyNumberFormat="1" applyFill="1"/>
    <xf numFmtId="0" fontId="0" fillId="0" borderId="0" xfId="0" applyAlignment="1">
      <alignment horizontal="center"/>
    </xf>
    <xf numFmtId="0" fontId="0" fillId="6" borderId="0" xfId="0" applyFill="1"/>
    <xf numFmtId="164" fontId="0" fillId="6" borderId="0" xfId="0" applyNumberFormat="1" applyFill="1" applyAlignment="1">
      <alignment horizontal="center"/>
    </xf>
    <xf numFmtId="165" fontId="0" fillId="6" borderId="0" xfId="0" applyNumberFormat="1" applyFill="1"/>
    <xf numFmtId="0" fontId="1" fillId="2" borderId="1" xfId="1" applyAlignment="1">
      <alignment horizontal="center"/>
    </xf>
    <xf numFmtId="164" fontId="0" fillId="4" borderId="0" xfId="0" applyNumberFormat="1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6" borderId="0" xfId="0" applyFill="1" applyAlignment="1">
      <alignment horizontal="center"/>
    </xf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4D01EF-11FD-4B69-8E37-6FB696508A9B}">
  <dimension ref="A1:P35"/>
  <sheetViews>
    <sheetView tabSelected="1" workbookViewId="0">
      <selection activeCell="I41" sqref="I41"/>
    </sheetView>
  </sheetViews>
  <sheetFormatPr defaultRowHeight="14.4" x14ac:dyDescent="0.3"/>
  <cols>
    <col min="1" max="1" width="15" bestFit="1" customWidth="1"/>
    <col min="2" max="2" width="23.33203125" bestFit="1" customWidth="1"/>
    <col min="4" max="8" width="20.6640625" customWidth="1"/>
    <col min="9" max="9" width="10.109375" bestFit="1" customWidth="1"/>
    <col min="12" max="12" width="24.33203125" bestFit="1" customWidth="1"/>
    <col min="13" max="13" width="10.88671875" customWidth="1"/>
    <col min="14" max="14" width="14.109375" customWidth="1"/>
    <col min="16" max="16" width="13.5546875" customWidth="1"/>
  </cols>
  <sheetData>
    <row r="1" spans="1:13" x14ac:dyDescent="0.3">
      <c r="B1" s="8" t="s">
        <v>11</v>
      </c>
      <c r="C1" s="9">
        <v>65052</v>
      </c>
    </row>
    <row r="2" spans="1:13" x14ac:dyDescent="0.3">
      <c r="B2" s="8" t="s">
        <v>12</v>
      </c>
      <c r="C2" s="10">
        <f>10</f>
        <v>10</v>
      </c>
    </row>
    <row r="3" spans="1:13" x14ac:dyDescent="0.3">
      <c r="B3" s="8" t="s">
        <v>13</v>
      </c>
      <c r="C3" s="10">
        <f>C2*C1</f>
        <v>650520</v>
      </c>
    </row>
    <row r="4" spans="1:13" x14ac:dyDescent="0.3">
      <c r="C4" s="4"/>
    </row>
    <row r="5" spans="1:13" x14ac:dyDescent="0.3">
      <c r="C5" s="4"/>
    </row>
    <row r="6" spans="1:13" x14ac:dyDescent="0.3">
      <c r="D6" s="1" t="s">
        <v>0</v>
      </c>
      <c r="E6" s="1" t="s">
        <v>1</v>
      </c>
      <c r="F6" s="1" t="s">
        <v>2</v>
      </c>
      <c r="G6" s="1" t="s">
        <v>3</v>
      </c>
      <c r="H6" s="1" t="s">
        <v>4</v>
      </c>
      <c r="I6" s="1" t="s">
        <v>10</v>
      </c>
      <c r="K6" s="6"/>
      <c r="L6" s="7" t="s">
        <v>9</v>
      </c>
      <c r="M6" s="6"/>
    </row>
    <row r="7" spans="1:13" x14ac:dyDescent="0.3">
      <c r="A7" s="2" t="s">
        <v>5</v>
      </c>
      <c r="B7" s="3"/>
      <c r="C7" s="3"/>
      <c r="D7" s="3">
        <v>48</v>
      </c>
      <c r="E7" s="3">
        <v>8.6999999999999993</v>
      </c>
      <c r="F7" s="3"/>
      <c r="G7" s="3"/>
      <c r="H7" s="3"/>
      <c r="I7" s="3"/>
      <c r="K7" s="20">
        <f>SUM(I8+I16+I24+I31)</f>
        <v>525600</v>
      </c>
      <c r="L7" s="21"/>
      <c r="M7" s="21"/>
    </row>
    <row r="8" spans="1:13" x14ac:dyDescent="0.3">
      <c r="B8" t="s">
        <v>9</v>
      </c>
      <c r="F8" s="4">
        <v>208800</v>
      </c>
      <c r="G8" s="4">
        <v>5000</v>
      </c>
      <c r="H8" s="4">
        <v>15000</v>
      </c>
      <c r="I8" s="4">
        <f>SUM(F8:H8)</f>
        <v>228800</v>
      </c>
      <c r="K8" s="6"/>
      <c r="L8" s="6" t="s">
        <v>14</v>
      </c>
      <c r="M8" s="11">
        <f>K7/C1</f>
        <v>8.0796900940785825</v>
      </c>
    </row>
    <row r="9" spans="1:13" x14ac:dyDescent="0.3">
      <c r="B9" t="s">
        <v>15</v>
      </c>
      <c r="F9" s="4">
        <v>4362500</v>
      </c>
      <c r="G9" s="4">
        <v>448500</v>
      </c>
      <c r="H9" s="4"/>
      <c r="I9" s="4">
        <f t="shared" ref="I9" si="0">SUM(F9:H9)</f>
        <v>4811000</v>
      </c>
    </row>
    <row r="10" spans="1:13" x14ac:dyDescent="0.3">
      <c r="B10" t="s">
        <v>16</v>
      </c>
      <c r="F10" s="4">
        <v>919000</v>
      </c>
      <c r="G10" s="4">
        <v>59880</v>
      </c>
      <c r="H10" s="4"/>
      <c r="I10" s="4">
        <f>SUM(F10:H10)</f>
        <v>978880</v>
      </c>
    </row>
    <row r="11" spans="1:13" x14ac:dyDescent="0.3">
      <c r="F11" s="4"/>
      <c r="G11" s="4"/>
      <c r="H11" s="4"/>
      <c r="I11" s="4"/>
      <c r="K11" s="22" t="s">
        <v>15</v>
      </c>
      <c r="L11" s="22"/>
      <c r="M11" s="22"/>
    </row>
    <row r="12" spans="1:13" x14ac:dyDescent="0.3">
      <c r="F12" s="4"/>
      <c r="G12" s="4"/>
      <c r="H12" s="4"/>
      <c r="I12" s="4"/>
      <c r="K12" s="12"/>
      <c r="L12" s="13">
        <f>SUM(I9+I17+I25+I32)</f>
        <v>13444900</v>
      </c>
      <c r="M12" s="12"/>
    </row>
    <row r="13" spans="1:13" x14ac:dyDescent="0.3">
      <c r="F13" s="4"/>
      <c r="G13" s="4"/>
      <c r="H13" s="4"/>
      <c r="I13" s="4"/>
      <c r="K13" s="12"/>
      <c r="L13" s="12" t="s">
        <v>14</v>
      </c>
      <c r="M13" s="14">
        <f>L12/C1</f>
        <v>206.67927196704176</v>
      </c>
    </row>
    <row r="14" spans="1:13" x14ac:dyDescent="0.3">
      <c r="F14" s="4"/>
      <c r="G14" s="4"/>
      <c r="H14" s="4"/>
      <c r="I14" s="4"/>
    </row>
    <row r="15" spans="1:13" x14ac:dyDescent="0.3">
      <c r="B15" s="3"/>
      <c r="C15" s="3"/>
      <c r="D15" s="3">
        <v>24</v>
      </c>
      <c r="E15" s="3">
        <v>3.4</v>
      </c>
      <c r="F15" s="5"/>
      <c r="G15" s="5"/>
      <c r="H15" s="5"/>
      <c r="I15" s="5"/>
    </row>
    <row r="16" spans="1:13" x14ac:dyDescent="0.3">
      <c r="A16" s="2" t="s">
        <v>6</v>
      </c>
      <c r="B16" t="s">
        <v>9</v>
      </c>
      <c r="F16" s="4">
        <v>81600</v>
      </c>
      <c r="G16" s="4">
        <v>2000</v>
      </c>
      <c r="H16" s="4">
        <v>6500</v>
      </c>
      <c r="I16" s="4">
        <f>SUM(F16:H16)</f>
        <v>90100</v>
      </c>
      <c r="K16" s="23" t="s">
        <v>17</v>
      </c>
      <c r="L16" s="23"/>
      <c r="M16" s="23"/>
    </row>
    <row r="17" spans="1:16" x14ac:dyDescent="0.3">
      <c r="B17" t="s">
        <v>15</v>
      </c>
      <c r="F17" s="4">
        <v>3237500</v>
      </c>
      <c r="G17" s="4">
        <v>228500</v>
      </c>
      <c r="H17" s="4"/>
      <c r="I17" s="4">
        <f t="shared" ref="I17" si="1">SUM(F17:H17)</f>
        <v>3466000</v>
      </c>
      <c r="K17" s="16"/>
      <c r="L17" s="17">
        <f>SUM(I10+I18+I26+I33)</f>
        <v>2319242</v>
      </c>
      <c r="M17" s="16"/>
    </row>
    <row r="18" spans="1:16" x14ac:dyDescent="0.3">
      <c r="B18" t="s">
        <v>16</v>
      </c>
      <c r="F18" s="4">
        <v>381800</v>
      </c>
      <c r="G18" s="4">
        <v>26840</v>
      </c>
      <c r="H18" s="4"/>
      <c r="I18" s="4">
        <f>SUM(F18:H18)</f>
        <v>408640</v>
      </c>
      <c r="K18" s="16"/>
      <c r="L18" s="16" t="s">
        <v>14</v>
      </c>
      <c r="M18" s="18">
        <f>L17/C1</f>
        <v>35.652124454282728</v>
      </c>
    </row>
    <row r="19" spans="1:16" x14ac:dyDescent="0.3">
      <c r="F19" s="4"/>
      <c r="G19" s="4"/>
      <c r="H19" s="4"/>
      <c r="I19" s="4"/>
    </row>
    <row r="20" spans="1:16" x14ac:dyDescent="0.3">
      <c r="F20" s="4"/>
      <c r="G20" s="4"/>
      <c r="H20" s="4"/>
      <c r="I20" s="4"/>
      <c r="M20" s="15" t="s">
        <v>2</v>
      </c>
      <c r="N20" s="15" t="s">
        <v>18</v>
      </c>
      <c r="O20" s="15" t="s">
        <v>4</v>
      </c>
      <c r="P20" s="19" t="s">
        <v>10</v>
      </c>
    </row>
    <row r="21" spans="1:16" x14ac:dyDescent="0.3">
      <c r="F21" s="4"/>
      <c r="G21" s="4"/>
      <c r="H21" s="4"/>
      <c r="I21" s="4"/>
      <c r="K21" t="s">
        <v>9</v>
      </c>
      <c r="M21" s="4">
        <f>SUM(F8+F16+F24+F31)</f>
        <v>477600</v>
      </c>
      <c r="N21" s="4">
        <f>SUM(G8+G16+G24+G31)</f>
        <v>11500</v>
      </c>
      <c r="O21" s="4">
        <f>H8+H16+H24+H31</f>
        <v>36500</v>
      </c>
      <c r="P21" s="10">
        <f>SUM(M21:O21)</f>
        <v>525600</v>
      </c>
    </row>
    <row r="22" spans="1:16" x14ac:dyDescent="0.3">
      <c r="F22" s="4"/>
      <c r="G22" s="4"/>
      <c r="H22" s="4"/>
      <c r="I22" s="4"/>
      <c r="K22" t="s">
        <v>15</v>
      </c>
      <c r="M22" s="4">
        <f>SUM(F9+F17+F25+F32)</f>
        <v>12355500</v>
      </c>
      <c r="N22" s="4">
        <f>SUM(G17+G25+G32+G9)</f>
        <v>1089400</v>
      </c>
      <c r="P22" s="10">
        <f t="shared" ref="P22:P23" si="2">SUM(M22:O22)</f>
        <v>13444900</v>
      </c>
    </row>
    <row r="23" spans="1:16" x14ac:dyDescent="0.3">
      <c r="B23" s="3"/>
      <c r="C23" s="3"/>
      <c r="D23" s="3">
        <v>41</v>
      </c>
      <c r="E23" s="3">
        <v>7</v>
      </c>
      <c r="F23" s="5"/>
      <c r="G23" s="5"/>
      <c r="H23" s="5"/>
      <c r="I23" s="5"/>
      <c r="K23" t="s">
        <v>16</v>
      </c>
      <c r="M23" s="4">
        <f>SUM(F10+F18+F33+F26)</f>
        <v>2175922</v>
      </c>
      <c r="N23" s="4">
        <f>SUM(G10+G26+G33+G18)</f>
        <v>143320</v>
      </c>
      <c r="P23" s="10">
        <f t="shared" si="2"/>
        <v>2319242</v>
      </c>
    </row>
    <row r="24" spans="1:16" x14ac:dyDescent="0.3">
      <c r="A24" s="2" t="s">
        <v>7</v>
      </c>
      <c r="B24" t="s">
        <v>9</v>
      </c>
      <c r="F24" s="4">
        <v>168000</v>
      </c>
      <c r="G24" s="4">
        <v>4000</v>
      </c>
      <c r="H24" s="4">
        <v>12500</v>
      </c>
      <c r="I24" s="4">
        <f>SUM(F24:H24)</f>
        <v>184500</v>
      </c>
    </row>
    <row r="25" spans="1:16" x14ac:dyDescent="0.3">
      <c r="B25" t="s">
        <v>15</v>
      </c>
      <c r="F25" s="4">
        <v>4464000</v>
      </c>
      <c r="G25" s="4">
        <v>371500</v>
      </c>
      <c r="H25" s="4"/>
      <c r="I25" s="4">
        <f t="shared" ref="I25:I26" si="3">SUM(F25:H25)</f>
        <v>4835500</v>
      </c>
    </row>
    <row r="26" spans="1:16" x14ac:dyDescent="0.3">
      <c r="B26" t="s">
        <v>16</v>
      </c>
      <c r="F26" s="4">
        <v>779000</v>
      </c>
      <c r="G26" s="4">
        <v>47700</v>
      </c>
      <c r="H26" s="4"/>
      <c r="I26" s="4">
        <f t="shared" si="3"/>
        <v>826700</v>
      </c>
    </row>
    <row r="27" spans="1:16" x14ac:dyDescent="0.3">
      <c r="F27" s="4"/>
      <c r="G27" s="4"/>
      <c r="H27" s="4"/>
      <c r="I27" s="4"/>
    </row>
    <row r="28" spans="1:16" x14ac:dyDescent="0.3">
      <c r="F28" s="4"/>
      <c r="G28" s="4"/>
      <c r="H28" s="4"/>
      <c r="I28" s="4"/>
    </row>
    <row r="29" spans="1:16" x14ac:dyDescent="0.3">
      <c r="F29" s="4"/>
      <c r="G29" s="4"/>
      <c r="H29" s="4"/>
      <c r="I29" s="4"/>
    </row>
    <row r="30" spans="1:16" x14ac:dyDescent="0.3">
      <c r="B30" s="3"/>
      <c r="C30" s="3"/>
      <c r="D30" s="3">
        <v>4</v>
      </c>
      <c r="E30" s="3">
        <v>0.8</v>
      </c>
      <c r="F30" s="5"/>
      <c r="G30" s="5"/>
      <c r="H30" s="5"/>
      <c r="I30" s="5"/>
    </row>
    <row r="31" spans="1:16" x14ac:dyDescent="0.3">
      <c r="A31" s="2" t="s">
        <v>8</v>
      </c>
      <c r="B31" t="s">
        <v>9</v>
      </c>
      <c r="F31" s="4">
        <v>19200</v>
      </c>
      <c r="G31" s="4">
        <v>500</v>
      </c>
      <c r="H31" s="4">
        <v>2500</v>
      </c>
      <c r="I31" s="4">
        <f>SUM(F31:H31)</f>
        <v>22200</v>
      </c>
    </row>
    <row r="32" spans="1:16" x14ac:dyDescent="0.3">
      <c r="B32" t="s">
        <v>15</v>
      </c>
      <c r="F32" s="4">
        <v>291500</v>
      </c>
      <c r="G32" s="4">
        <v>40900</v>
      </c>
      <c r="H32" s="4"/>
      <c r="I32" s="4">
        <f t="shared" ref="I32" si="4">SUM(F32:H32)</f>
        <v>332400</v>
      </c>
    </row>
    <row r="33" spans="2:9" x14ac:dyDescent="0.3">
      <c r="B33" t="s">
        <v>16</v>
      </c>
      <c r="F33" s="4">
        <v>96122</v>
      </c>
      <c r="G33" s="4">
        <v>8900</v>
      </c>
      <c r="H33" s="4"/>
      <c r="I33" s="4">
        <f>SUM(F33:H33)</f>
        <v>105022</v>
      </c>
    </row>
    <row r="34" spans="2:9" x14ac:dyDescent="0.3">
      <c r="F34" s="4"/>
      <c r="G34" s="4"/>
      <c r="H34" s="4"/>
      <c r="I34" s="4"/>
    </row>
    <row r="35" spans="2:9" x14ac:dyDescent="0.3">
      <c r="F35" s="4"/>
      <c r="G35" s="4"/>
      <c r="H35" s="4"/>
      <c r="I35" s="4"/>
    </row>
  </sheetData>
  <mergeCells count="3">
    <mergeCell ref="K7:M7"/>
    <mergeCell ref="K11:M11"/>
    <mergeCell ref="K16:M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Pfost</dc:creator>
  <cp:lastModifiedBy>Mark Pfost</cp:lastModifiedBy>
  <dcterms:created xsi:type="dcterms:W3CDTF">2024-11-01T16:14:55Z</dcterms:created>
  <dcterms:modified xsi:type="dcterms:W3CDTF">2024-11-17T02:40:04Z</dcterms:modified>
</cp:coreProperties>
</file>