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11-2024\"/>
    </mc:Choice>
  </mc:AlternateContent>
  <xr:revisionPtr revIDLastSave="0" documentId="13_ncr:1_{E73275E0-FA06-4CA6-B569-0CBEB3E838A6}" xr6:coauthVersionLast="47" xr6:coauthVersionMax="47" xr10:uidLastSave="{00000000-0000-0000-0000-000000000000}"/>
  <bookViews>
    <workbookView xWindow="11952" yWindow="0" windowWidth="10344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A47" i="1" l="1"/>
  <c r="C56" i="1" l="1"/>
  <c r="A59" i="1"/>
  <c r="G56" i="1" l="1"/>
  <c r="G54" i="1"/>
  <c r="G16" i="1"/>
  <c r="G14" i="1"/>
  <c r="C54" i="1"/>
  <c r="C16" i="1"/>
  <c r="C14" i="1"/>
  <c r="C43" i="1" l="1"/>
  <c r="E59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West Allis, Valley Bash, HOWA raffle</t>
        </r>
      </text>
    </comment>
    <comment ref="A10" authorId="0" shapeId="0" xr:uid="{CFF03754-8E6C-4FCE-A266-19908B42FE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</t>
        </r>
      </text>
    </comment>
    <comment ref="A14" authorId="0" shapeId="0" xr:uid="{097CCED0-1B07-44F6-A2CB-64AA41AF29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$5741.67 PLE, $2579.90 USFWS LYR, $508.63 Abrams NRCS</t>
        </r>
      </text>
    </comment>
    <comment ref="A15" authorId="0" shapeId="0" xr:uid="{BC8569F3-7F5B-482A-A622-524F6F1D659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WI Conservation &amp; Education Fndtn R3 donation, 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$2202.55 donation, $461.51 wood duck box, $281 Thrivent, $1000 3M (PDC chapter), $550 donations, $578.74 interest</t>
        </r>
      </text>
    </comment>
    <comment ref="A37" authorId="0" shapeId="0" xr:uid="{CBC42AF6-4C50-4E36-BD90-5025AE9024F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Monette mileage July - date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event thank-you cards,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$936 wood duck box materials reimbursed to Tegan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$3300 HRP, $1560 NRCS</t>
        </r>
      </text>
    </comment>
    <comment ref="A54" authorId="0" shapeId="0" xr:uid="{F3150EFA-0002-406A-9BDB-09E1EE4AEA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$6758.73 PLE, $1487.86 LYR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69" authorId="0" shapeId="0" xr:uid="{6CC9123B-FA00-4269-A0E5-615A5BEECF1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990 Filing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<sst xmlns="http://schemas.openxmlformats.org/spreadsheetml/2006/main" count="68" uniqueCount="54">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</sst>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3" fontId="4" fillId="0" borderId="2" xfId="1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42" zoomScale="76" zoomScaleNormal="85" workbookViewId="0">
      <selection activeCell="A18" sqref="A18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7" t="s">
        <v>0</v>
      </c>
      <c r="B1" s="47"/>
      <c r="C1" s="47"/>
      <c r="D1" s="47"/>
      <c r="E1" s="47"/>
      <c r="F1" s="47"/>
      <c r="G1" s="47"/>
    </row>
    <row r="2" spans="1:12" x14ac:dyDescent="0.3">
      <c r="A2" s="47" t="s">
        <v>1</v>
      </c>
      <c r="B2" s="47"/>
      <c r="C2" s="47"/>
      <c r="D2" s="47"/>
      <c r="E2" s="47"/>
      <c r="F2" s="47"/>
      <c r="G2" s="47"/>
    </row>
    <row r="3" spans="1:12" x14ac:dyDescent="0.3">
      <c r="A3" s="48">
        <v>45626</v>
      </c>
      <c r="B3" s="48"/>
      <c r="C3" s="48"/>
      <c r="D3" s="48"/>
      <c r="E3" s="48"/>
      <c r="F3" s="48"/>
      <c r="G3" s="48"/>
    </row>
    <row r="6" spans="1:12" x14ac:dyDescent="0.3">
      <c r="A6" s="43" t="s">
        <v>2</v>
      </c>
      <c r="B6" s="44"/>
      <c r="C6" s="45"/>
      <c r="D6" s="10">
        <v>45626</v>
      </c>
      <c r="E6" s="46" t="s">
        <v>3</v>
      </c>
      <c r="F6" s="44"/>
      <c r="G6" s="45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13838.4</v>
      </c>
      <c r="B9" s="16">
        <v>40250</v>
      </c>
      <c r="C9" s="17">
        <f>A9-B9</f>
        <v>-26411.599999999999</v>
      </c>
      <c r="D9" s="18" t="s">
        <v>15</v>
      </c>
      <c r="E9" s="42">
        <v>361163</v>
      </c>
      <c r="F9" s="16">
        <v>463250</v>
      </c>
      <c r="G9" s="17">
        <f t="shared" ref="G9:G18" si="0">E9-F9</f>
        <v>-102087</v>
      </c>
      <c r="H9" s="19"/>
    </row>
    <row r="10" spans="1:12" x14ac:dyDescent="0.3">
      <c r="A10" s="3">
        <v>14845</v>
      </c>
      <c r="B10" s="16">
        <v>15000</v>
      </c>
      <c r="C10" s="17">
        <f>A10-B10</f>
        <v>-155</v>
      </c>
      <c r="D10" s="18" t="s">
        <v>16</v>
      </c>
      <c r="E10" s="3">
        <v>53426</v>
      </c>
      <c r="F10" s="16">
        <v>21500</v>
      </c>
      <c r="G10" s="17">
        <f t="shared" si="0"/>
        <v>31926</v>
      </c>
      <c r="H10" s="19"/>
    </row>
    <row r="11" spans="1:12" x14ac:dyDescent="0.3">
      <c r="A11" s="3">
        <v>1135</v>
      </c>
      <c r="B11" s="16">
        <v>900</v>
      </c>
      <c r="C11" s="17">
        <f t="shared" ref="C11:C18" si="1">A11-B11</f>
        <v>235</v>
      </c>
      <c r="D11" s="18" t="s">
        <v>41</v>
      </c>
      <c r="E11" s="3">
        <v>31651</v>
      </c>
      <c r="F11" s="16">
        <v>12700</v>
      </c>
      <c r="G11" s="17">
        <f t="shared" si="0"/>
        <v>18951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0</v>
      </c>
      <c r="B13" s="16">
        <v>4896</v>
      </c>
      <c r="C13" s="17">
        <f t="shared" si="1"/>
        <v>-4896</v>
      </c>
      <c r="D13" s="18" t="s">
        <v>47</v>
      </c>
      <c r="E13" s="3">
        <v>53326</v>
      </c>
      <c r="F13" s="16">
        <v>67656</v>
      </c>
      <c r="G13" s="17">
        <f t="shared" si="0"/>
        <v>-14330</v>
      </c>
      <c r="H13" s="19"/>
    </row>
    <row r="14" spans="1:12" x14ac:dyDescent="0.3">
      <c r="A14" s="3">
        <v>8830.2000000000007</v>
      </c>
      <c r="B14" s="16">
        <v>4750</v>
      </c>
      <c r="C14" s="17">
        <f t="shared" si="1"/>
        <v>4080.2000000000007</v>
      </c>
      <c r="D14" s="18" t="s">
        <v>46</v>
      </c>
      <c r="E14" s="3">
        <v>70745</v>
      </c>
      <c r="F14" s="16">
        <v>58750</v>
      </c>
      <c r="G14" s="17">
        <f t="shared" si="0"/>
        <v>11995</v>
      </c>
      <c r="H14" s="19"/>
    </row>
    <row r="15" spans="1:12" x14ac:dyDescent="0.3">
      <c r="A15" s="3">
        <v>1000</v>
      </c>
      <c r="B15" s="16">
        <v>0</v>
      </c>
      <c r="C15" s="17">
        <f t="shared" si="1"/>
        <v>1000</v>
      </c>
      <c r="D15" s="18" t="s">
        <v>48</v>
      </c>
      <c r="E15" s="3">
        <v>1000</v>
      </c>
      <c r="F15" s="16">
        <v>5000</v>
      </c>
      <c r="G15" s="17">
        <f t="shared" si="0"/>
        <v>-4000</v>
      </c>
      <c r="H15" s="19"/>
    </row>
    <row r="16" spans="1:12" x14ac:dyDescent="0.3">
      <c r="A16" s="3">
        <v>10267.450000000001</v>
      </c>
      <c r="B16" s="16">
        <v>20000</v>
      </c>
      <c r="C16" s="17">
        <f t="shared" si="1"/>
        <v>-9732.5499999999993</v>
      </c>
      <c r="D16" s="18" t="s">
        <v>49</v>
      </c>
      <c r="E16" s="3">
        <v>134322</v>
      </c>
      <c r="F16" s="16">
        <v>122000</v>
      </c>
      <c r="G16" s="17">
        <f t="shared" si="0"/>
        <v>12322</v>
      </c>
      <c r="H16" s="19"/>
    </row>
    <row r="17" spans="1:10" x14ac:dyDescent="0.3">
      <c r="A17" s="3">
        <v>0</v>
      </c>
      <c r="B17" s="16">
        <v>0</v>
      </c>
      <c r="C17" s="17">
        <f t="shared" si="1"/>
        <v>0</v>
      </c>
      <c r="D17" s="18" t="s">
        <v>44</v>
      </c>
      <c r="E17" s="3">
        <v>117954</v>
      </c>
      <c r="F17" s="16">
        <v>100225</v>
      </c>
      <c r="G17" s="17">
        <f t="shared" si="0"/>
        <v>17729</v>
      </c>
      <c r="H17" s="19"/>
    </row>
    <row r="18" spans="1:10" x14ac:dyDescent="0.3">
      <c r="A18" s="3">
        <v>5073.8</v>
      </c>
      <c r="B18" s="16">
        <v>1500</v>
      </c>
      <c r="C18" s="17">
        <f t="shared" si="1"/>
        <v>3573.8</v>
      </c>
      <c r="D18" s="20" t="s">
        <v>12</v>
      </c>
      <c r="E18" s="3">
        <v>28202</v>
      </c>
      <c r="F18" s="16">
        <v>10800</v>
      </c>
      <c r="G18" s="17">
        <f t="shared" si="0"/>
        <v>17402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54989.850000000006</v>
      </c>
      <c r="B20" s="21">
        <f>SUM(B9:B19)</f>
        <v>87296</v>
      </c>
      <c r="C20" s="22">
        <f>SUM(C9:C19)</f>
        <v>-32306.149999999998</v>
      </c>
      <c r="D20" s="23" t="s">
        <v>8</v>
      </c>
      <c r="E20" s="4">
        <f>SUM(E9:E19)</f>
        <v>851789</v>
      </c>
      <c r="F20" s="21">
        <f>SUM(F9:F19)</f>
        <v>861881</v>
      </c>
      <c r="G20" s="22">
        <f>SUM(G9:G19)</f>
        <v>-10092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6582.16</v>
      </c>
      <c r="B23" s="16">
        <v>24150</v>
      </c>
      <c r="C23" s="17">
        <f>SUM(A23-B23)</f>
        <v>-17567.84</v>
      </c>
      <c r="D23" s="18" t="s">
        <v>18</v>
      </c>
      <c r="E23" s="3">
        <v>174600</v>
      </c>
      <c r="F23" s="16">
        <v>270750</v>
      </c>
      <c r="G23" s="17">
        <f>SUM(E23-F23)</f>
        <v>-96150</v>
      </c>
      <c r="H23" s="19"/>
      <c r="J23" s="16"/>
    </row>
    <row r="24" spans="1:10" x14ac:dyDescent="0.3">
      <c r="A24" s="3">
        <v>9820.5</v>
      </c>
      <c r="B24" s="16">
        <v>5000</v>
      </c>
      <c r="C24" s="17">
        <f>SUM(A24-B24)</f>
        <v>4820.5</v>
      </c>
      <c r="D24" s="18" t="s">
        <v>19</v>
      </c>
      <c r="E24" s="3">
        <v>34330</v>
      </c>
      <c r="F24" s="16">
        <v>6500</v>
      </c>
      <c r="G24" s="17">
        <f>SUM(E24-F24)</f>
        <v>27830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16402.66</v>
      </c>
      <c r="B29" s="21">
        <f>SUM(B22:B28)</f>
        <v>29150</v>
      </c>
      <c r="C29" s="22">
        <f>SUM(C23:C28)</f>
        <v>-12747.34</v>
      </c>
      <c r="D29" s="23" t="s">
        <v>11</v>
      </c>
      <c r="E29" s="4">
        <f>SUM(E22:E28)</f>
        <v>208930</v>
      </c>
      <c r="F29" s="21">
        <f>SUM(F22:F28)</f>
        <v>277250</v>
      </c>
      <c r="G29" s="22">
        <f>SUM(G23:G28)</f>
        <v>-68320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38587.19</v>
      </c>
      <c r="B31" s="21">
        <f>B20-B29</f>
        <v>58146</v>
      </c>
      <c r="C31" s="22">
        <f>C20-C29</f>
        <v>-19558.809999999998</v>
      </c>
      <c r="D31" s="23" t="s">
        <v>20</v>
      </c>
      <c r="E31" s="4">
        <f>E20-E29</f>
        <v>642859</v>
      </c>
      <c r="F31" s="21">
        <f>F20-F29</f>
        <v>584631</v>
      </c>
      <c r="G31" s="22">
        <f>G20-G29</f>
        <v>58228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4528</v>
      </c>
      <c r="B35" s="16">
        <v>5630</v>
      </c>
      <c r="C35" s="17">
        <f>SUM(A35-B35)</f>
        <v>-1102</v>
      </c>
      <c r="D35" s="20" t="s">
        <v>26</v>
      </c>
      <c r="E35" s="3">
        <v>49143</v>
      </c>
      <c r="F35" s="16">
        <v>52780</v>
      </c>
      <c r="G35" s="17">
        <f>SUM(E35-F35)</f>
        <v>-3637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927.48</v>
      </c>
      <c r="B37" s="16">
        <v>225</v>
      </c>
      <c r="C37" s="17">
        <f t="shared" si="2"/>
        <v>702.48</v>
      </c>
      <c r="D37" s="20" t="s">
        <v>23</v>
      </c>
      <c r="E37" s="3">
        <v>3214</v>
      </c>
      <c r="F37" s="16">
        <v>2475</v>
      </c>
      <c r="G37" s="17">
        <f t="shared" si="3"/>
        <v>739</v>
      </c>
      <c r="H37" s="19"/>
    </row>
    <row r="38" spans="1:8" x14ac:dyDescent="0.3">
      <c r="A38" s="3">
        <v>136.47999999999999</v>
      </c>
      <c r="B38" s="16">
        <v>165</v>
      </c>
      <c r="C38" s="17">
        <f t="shared" si="2"/>
        <v>-28.52000000000001</v>
      </c>
      <c r="D38" s="20" t="s">
        <v>24</v>
      </c>
      <c r="E38" s="3">
        <v>1414</v>
      </c>
      <c r="F38" s="16">
        <v>1815</v>
      </c>
      <c r="G38" s="17">
        <f t="shared" si="3"/>
        <v>-401</v>
      </c>
      <c r="H38" s="19"/>
    </row>
    <row r="39" spans="1:8" x14ac:dyDescent="0.3">
      <c r="A39" s="3">
        <v>1127.1199999999999</v>
      </c>
      <c r="B39" s="16">
        <v>500</v>
      </c>
      <c r="C39" s="17">
        <f>SUM(A39-B39)</f>
        <v>627.11999999999989</v>
      </c>
      <c r="D39" s="20" t="s">
        <v>27</v>
      </c>
      <c r="E39" s="3">
        <v>13059</v>
      </c>
      <c r="F39" s="16">
        <v>16000</v>
      </c>
      <c r="G39" s="17">
        <f t="shared" si="3"/>
        <v>-2941</v>
      </c>
      <c r="H39" s="19"/>
    </row>
    <row r="40" spans="1:8" x14ac:dyDescent="0.3">
      <c r="A40" s="3">
        <v>0</v>
      </c>
      <c r="B40" s="16">
        <v>25</v>
      </c>
      <c r="C40" s="17">
        <f t="shared" si="2"/>
        <v>-25</v>
      </c>
      <c r="D40" s="20" t="s">
        <v>39</v>
      </c>
      <c r="E40" s="3">
        <v>253</v>
      </c>
      <c r="F40" s="16">
        <v>275</v>
      </c>
      <c r="G40" s="17">
        <f t="shared" si="3"/>
        <v>-22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366</v>
      </c>
      <c r="F44" s="16">
        <v>0</v>
      </c>
      <c r="G44" s="17">
        <f t="shared" si="3"/>
        <v>366</v>
      </c>
      <c r="H44" s="19"/>
    </row>
    <row r="45" spans="1:8" x14ac:dyDescent="0.3">
      <c r="A45" s="3">
        <v>391</v>
      </c>
      <c r="B45" s="16">
        <v>360</v>
      </c>
      <c r="C45" s="17">
        <f t="shared" si="2"/>
        <v>31</v>
      </c>
      <c r="D45" s="20" t="s">
        <v>34</v>
      </c>
      <c r="E45" s="3">
        <v>4271</v>
      </c>
      <c r="F45" s="16">
        <v>3960</v>
      </c>
      <c r="G45" s="17">
        <f t="shared" si="3"/>
        <v>311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255</v>
      </c>
      <c r="F46" s="34">
        <v>0</v>
      </c>
      <c r="G46" s="35">
        <f t="shared" si="3"/>
        <v>255</v>
      </c>
      <c r="H46" s="19"/>
    </row>
    <row r="47" spans="1:8" x14ac:dyDescent="0.3">
      <c r="A47" s="3">
        <f>SUM(A35:A46)</f>
        <v>7110.079999999999</v>
      </c>
      <c r="B47" s="16">
        <f>SUM(B35:B46)</f>
        <v>6905</v>
      </c>
      <c r="C47" s="17">
        <f>SUM(C35:C46)</f>
        <v>205.07999999999993</v>
      </c>
      <c r="D47" s="36" t="s">
        <v>31</v>
      </c>
      <c r="E47" s="3">
        <f>SUM(E35:E46)</f>
        <v>71975</v>
      </c>
      <c r="F47" s="16">
        <f>SUM(F35:F46)</f>
        <v>77305</v>
      </c>
      <c r="G47" s="17">
        <f>SUM(G35:G46)</f>
        <v>-5330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7370.18</v>
      </c>
      <c r="B50" s="16">
        <v>7295</v>
      </c>
      <c r="C50" s="17">
        <f t="shared" ref="C50:C58" si="4">SUM(A50-B50)</f>
        <v>75.180000000000291</v>
      </c>
      <c r="D50" s="20" t="s">
        <v>26</v>
      </c>
      <c r="E50" s="3">
        <v>89417</v>
      </c>
      <c r="F50" s="16">
        <v>83400</v>
      </c>
      <c r="G50" s="17">
        <f t="shared" ref="G50:G58" si="5">SUM(E50-F50)</f>
        <v>6017</v>
      </c>
      <c r="H50" s="19"/>
    </row>
    <row r="51" spans="1:8" x14ac:dyDescent="0.3">
      <c r="A51" s="3">
        <v>440.28</v>
      </c>
      <c r="B51" s="16">
        <v>200</v>
      </c>
      <c r="C51" s="17">
        <f t="shared" si="4"/>
        <v>240.27999999999997</v>
      </c>
      <c r="D51" s="20" t="s">
        <v>23</v>
      </c>
      <c r="E51" s="3">
        <v>3433</v>
      </c>
      <c r="F51" s="16">
        <v>2200</v>
      </c>
      <c r="G51" s="17">
        <f t="shared" si="5"/>
        <v>1233</v>
      </c>
      <c r="H51" s="19"/>
    </row>
    <row r="52" spans="1:8" x14ac:dyDescent="0.3">
      <c r="A52" s="3">
        <v>1677.25</v>
      </c>
      <c r="B52" s="16">
        <v>585</v>
      </c>
      <c r="C52" s="17">
        <f t="shared" si="4"/>
        <v>1092.25</v>
      </c>
      <c r="D52" s="20" t="s">
        <v>12</v>
      </c>
      <c r="E52" s="3">
        <v>12809</v>
      </c>
      <c r="F52" s="16">
        <v>12395</v>
      </c>
      <c r="G52" s="17">
        <f t="shared" si="5"/>
        <v>414</v>
      </c>
      <c r="H52" s="19"/>
    </row>
    <row r="53" spans="1:8" x14ac:dyDescent="0.3">
      <c r="A53" s="3">
        <v>4860</v>
      </c>
      <c r="B53" s="16">
        <v>10142</v>
      </c>
      <c r="C53" s="17">
        <f t="shared" si="4"/>
        <v>-5282</v>
      </c>
      <c r="D53" s="20" t="s">
        <v>50</v>
      </c>
      <c r="E53" s="3">
        <v>89076</v>
      </c>
      <c r="F53" s="16">
        <v>97814</v>
      </c>
      <c r="G53" s="17">
        <f t="shared" si="5"/>
        <v>-8738</v>
      </c>
      <c r="H53" s="19"/>
    </row>
    <row r="54" spans="1:8" x14ac:dyDescent="0.3">
      <c r="A54" s="3">
        <v>8246.59</v>
      </c>
      <c r="B54" s="16">
        <v>4386</v>
      </c>
      <c r="C54" s="17">
        <f t="shared" si="4"/>
        <v>3860.59</v>
      </c>
      <c r="D54" s="20" t="s">
        <v>51</v>
      </c>
      <c r="E54" s="3">
        <v>80856</v>
      </c>
      <c r="F54" s="16">
        <v>62460</v>
      </c>
      <c r="G54" s="17">
        <f t="shared" si="5"/>
        <v>18396</v>
      </c>
      <c r="H54" s="19"/>
    </row>
    <row r="55" spans="1:8" x14ac:dyDescent="0.3">
      <c r="A55" s="3">
        <v>1137.45</v>
      </c>
      <c r="B55" s="16">
        <v>3000</v>
      </c>
      <c r="C55" s="17">
        <f t="shared" si="4"/>
        <v>-1862.55</v>
      </c>
      <c r="D55" s="20" t="s">
        <v>52</v>
      </c>
      <c r="E55" s="3">
        <v>13017</v>
      </c>
      <c r="F55" s="16">
        <v>12000</v>
      </c>
      <c r="G55" s="17">
        <f t="shared" si="5"/>
        <v>1017</v>
      </c>
      <c r="H55" s="19"/>
    </row>
    <row r="56" spans="1:8" x14ac:dyDescent="0.3">
      <c r="A56" s="3">
        <v>10267.450000000001</v>
      </c>
      <c r="B56" s="16">
        <v>20000</v>
      </c>
      <c r="C56" s="17">
        <f>SUM(A56-B56)</f>
        <v>-9732.5499999999993</v>
      </c>
      <c r="D56" s="20" t="s">
        <v>53</v>
      </c>
      <c r="E56" s="3">
        <v>124772</v>
      </c>
      <c r="F56" s="16">
        <v>122000</v>
      </c>
      <c r="G56" s="17">
        <f t="shared" si="5"/>
        <v>2772</v>
      </c>
      <c r="H56" s="19"/>
    </row>
    <row r="57" spans="1:8" x14ac:dyDescent="0.3">
      <c r="A57" s="3">
        <v>6775.5</v>
      </c>
      <c r="B57" s="16">
        <v>75</v>
      </c>
      <c r="C57" s="17">
        <f t="shared" si="4"/>
        <v>6700.5</v>
      </c>
      <c r="D57" s="20" t="s">
        <v>45</v>
      </c>
      <c r="E57" s="3">
        <v>109953</v>
      </c>
      <c r="F57" s="16">
        <v>68662</v>
      </c>
      <c r="G57" s="17">
        <f t="shared" si="5"/>
        <v>41291</v>
      </c>
      <c r="H57" s="19"/>
    </row>
    <row r="58" spans="1:8" x14ac:dyDescent="0.3">
      <c r="A58" s="8">
        <v>50</v>
      </c>
      <c r="B58" s="34">
        <v>1000</v>
      </c>
      <c r="C58" s="17">
        <f t="shared" si="4"/>
        <v>-950</v>
      </c>
      <c r="D58" s="20" t="s">
        <v>42</v>
      </c>
      <c r="E58" s="8">
        <v>9540</v>
      </c>
      <c r="F58" s="34">
        <v>13200</v>
      </c>
      <c r="G58" s="17">
        <f t="shared" si="5"/>
        <v>-3660</v>
      </c>
      <c r="H58" s="19"/>
    </row>
    <row r="59" spans="1:8" x14ac:dyDescent="0.3">
      <c r="A59" s="3">
        <f>SUM(A50:A58)</f>
        <v>40824.699999999997</v>
      </c>
      <c r="B59" s="16">
        <f>SUM(B50:B58)</f>
        <v>46683</v>
      </c>
      <c r="C59" s="17">
        <f>SUM(C50:C58)</f>
        <v>-5858.2999999999993</v>
      </c>
      <c r="D59" s="36" t="s">
        <v>32</v>
      </c>
      <c r="E59" s="3">
        <f>SUM(E50:E58)</f>
        <v>532873</v>
      </c>
      <c r="F59" s="16">
        <f>SUM(F50:F58)</f>
        <v>474131</v>
      </c>
      <c r="G59" s="17">
        <f>SUM(G50:G58)</f>
        <v>58742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1578.04</v>
      </c>
      <c r="B62" s="16">
        <v>1200</v>
      </c>
      <c r="C62" s="17">
        <f>SUM(A62-B62)</f>
        <v>378.03999999999996</v>
      </c>
      <c r="D62" s="20" t="s">
        <v>26</v>
      </c>
      <c r="E62" s="3">
        <v>15966</v>
      </c>
      <c r="F62" s="16">
        <v>13200</v>
      </c>
      <c r="G62" s="17">
        <f>SUM(E62-F62)</f>
        <v>2766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71</v>
      </c>
      <c r="F66" s="16">
        <v>54</v>
      </c>
      <c r="G66" s="17">
        <f t="shared" si="7"/>
        <v>17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11000</v>
      </c>
      <c r="F67" s="16">
        <v>11000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2257.5</v>
      </c>
      <c r="B69" s="16">
        <v>0</v>
      </c>
      <c r="C69" s="17">
        <f t="shared" si="6"/>
        <v>2257.5</v>
      </c>
      <c r="D69" s="20" t="s">
        <v>37</v>
      </c>
      <c r="E69" s="3">
        <v>15008</v>
      </c>
      <c r="F69" s="16">
        <v>16830</v>
      </c>
      <c r="G69" s="17">
        <f t="shared" si="7"/>
        <v>-1822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166</v>
      </c>
      <c r="F70" s="16">
        <v>0</v>
      </c>
      <c r="G70" s="17">
        <f t="shared" si="7"/>
        <v>166</v>
      </c>
      <c r="H70" s="19"/>
    </row>
    <row r="71" spans="1:8" x14ac:dyDescent="0.3">
      <c r="A71" s="8">
        <v>-1022.14</v>
      </c>
      <c r="B71" s="34">
        <v>1200</v>
      </c>
      <c r="C71" s="35">
        <f t="shared" si="6"/>
        <v>-2222.14</v>
      </c>
      <c r="D71" s="20" t="s">
        <v>12</v>
      </c>
      <c r="E71" s="8">
        <v>-12912</v>
      </c>
      <c r="F71" s="34">
        <v>-420</v>
      </c>
      <c r="G71" s="17">
        <f>SUM(E71-F71)</f>
        <v>-12492</v>
      </c>
      <c r="H71" s="19"/>
    </row>
    <row r="72" spans="1:8" x14ac:dyDescent="0.3">
      <c r="A72" s="3">
        <f>SUM(A62:A71)</f>
        <v>3813.4</v>
      </c>
      <c r="B72" s="16">
        <f>SUM(B62:B71)</f>
        <v>3400</v>
      </c>
      <c r="C72" s="17">
        <f>SUM(C62:C71)</f>
        <v>413.40000000000009</v>
      </c>
      <c r="D72" s="36" t="s">
        <v>32</v>
      </c>
      <c r="E72" s="3">
        <v>29298</v>
      </c>
      <c r="F72" s="16">
        <f>SUM(F62:F71)</f>
        <v>40664</v>
      </c>
      <c r="G72" s="17">
        <f>SUM(E72-F72)</f>
        <v>-11366</v>
      </c>
      <c r="H72" s="19"/>
    </row>
    <row r="73" spans="1:8" x14ac:dyDescent="0.3">
      <c r="A73" s="4">
        <f>A72+A59+A47</f>
        <v>51748.18</v>
      </c>
      <c r="B73" s="21">
        <f>SUM(B47+B59+B72)</f>
        <v>56988</v>
      </c>
      <c r="C73" s="22">
        <f>A73-B73</f>
        <v>-5239.82</v>
      </c>
      <c r="D73" s="23" t="s">
        <v>40</v>
      </c>
      <c r="E73" s="4">
        <f>E72+E59+E47</f>
        <v>634146</v>
      </c>
      <c r="F73" s="21">
        <f>SUM(F47+F59+F72)</f>
        <v>592100</v>
      </c>
      <c r="G73" s="22">
        <f>E73-F73</f>
        <v>42046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-13160.989999999998</v>
      </c>
      <c r="B76" s="37">
        <f>B31-B73</f>
        <v>1158</v>
      </c>
      <c r="C76" s="38">
        <f>C31-C73</f>
        <v>-14318.989999999998</v>
      </c>
      <c r="D76" s="39" t="s">
        <v>14</v>
      </c>
      <c r="E76" s="9">
        <v>8463.9</v>
      </c>
      <c r="F76" s="37">
        <f>F31-F73</f>
        <v>-7469</v>
      </c>
      <c r="G76" s="38">
        <f>SUM(E76-F76)</f>
        <v>15932.9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2024-12-09T22:13:24Z</dcterms:modified>
</cp:coreProperties>
</file>