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12-2024\"/>
    </mc:Choice>
  </mc:AlternateContent>
  <xr:revisionPtr revIDLastSave="0" documentId="13_ncr:1_{9571E1ED-BDF4-4A10-A870-1288AB3514C2}" xr6:coauthVersionLast="47" xr6:coauthVersionMax="47" xr10:uidLastSave="{00000000-0000-0000-0000-000000000000}"/>
  <bookViews>
    <workbookView xWindow="252" yWindow="0" windowWidth="10704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A47" i="1" l="1"/>
  <c r="C56" i="1" l="1"/>
  <c r="A59" i="1"/>
  <c r="G56" i="1" l="1"/>
  <c r="G54" i="1"/>
  <c r="G16" i="1"/>
  <c r="G14" i="1"/>
  <c r="C54" i="1"/>
  <c r="C16" i="1"/>
  <c r="C14" i="1"/>
  <c r="C43" i="1" l="1"/>
  <c r="E59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Frosty's Five raffle</t>
        </r>
      </text>
    </comment>
    <comment ref="A10" authorId="0" shapeId="0" xr:uid="{CFF03754-8E6C-4FCE-A266-19908B42FE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$75,640 calendar sales, $945 wood duck boxes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</t>
        </r>
      </text>
    </comment>
    <comment ref="A13" authorId="0" shapeId="0" xr:uid="{F8F1A63D-B8D6-4CF8-9665-151EB996F4F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$3424 NAWCA, $3724 NRCS</t>
        </r>
      </text>
    </comment>
    <comment ref="A14" authorId="0" shapeId="0" xr:uid="{097CCED0-1B07-44F6-A2CB-64AA41AF29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$1699 PLE, $4752 USFWS LYR</t>
        </r>
      </text>
    </comment>
    <comment ref="A15" authorId="0" shapeId="0" xr:uid="{BC8569F3-7F5B-482A-A622-524F6F1D659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17" authorId="0" shapeId="0" xr:uid="{E23F1D9E-CAE5-400B-A838-CC37AE1EC4B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2025 vendor payments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$7025 donations, $544.55 interest</t>
        </r>
      </text>
    </comment>
    <comment ref="A39" authorId="0" shapeId="0" xr:uid="{80D9B7F7-CC44-45BD-8784-50502C1B05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WCHF dues, Boettcher antivirus, license renewals,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$3300 HRP, $564 NRCS, $1129. NAWCA</t>
        </r>
      </text>
    </comment>
    <comment ref="A54" authorId="0" shapeId="0" xr:uid="{F3150EFA-0002-406A-9BDB-09E1EE4AEA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$5686 PLE, $1202. LYR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$2230 constant contact renewal,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<sst xmlns="http://schemas.openxmlformats.org/spreadsheetml/2006/main" count="68" uniqueCount="54">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</sst>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3" fontId="4" fillId="0" borderId="2" xfId="1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zoomScale="76" zoomScaleNormal="85" workbookViewId="0">
      <selection activeCell="F76" sqref="F76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7" t="s">
        <v>0</v>
      </c>
      <c r="B1" s="47"/>
      <c r="C1" s="47"/>
      <c r="D1" s="47"/>
      <c r="E1" s="47"/>
      <c r="F1" s="47"/>
      <c r="G1" s="47"/>
    </row>
    <row r="2" spans="1:12" x14ac:dyDescent="0.3">
      <c r="A2" s="47" t="s">
        <v>1</v>
      </c>
      <c r="B2" s="47"/>
      <c r="C2" s="47"/>
      <c r="D2" s="47"/>
      <c r="E2" s="47"/>
      <c r="F2" s="47"/>
      <c r="G2" s="47"/>
    </row>
    <row r="3" spans="1:12" x14ac:dyDescent="0.3">
      <c r="A3" s="48">
        <v>45657</v>
      </c>
      <c r="B3" s="48"/>
      <c r="C3" s="48"/>
      <c r="D3" s="48"/>
      <c r="E3" s="48"/>
      <c r="F3" s="48"/>
      <c r="G3" s="48"/>
    </row>
    <row r="6" spans="1:12" x14ac:dyDescent="0.3">
      <c r="A6" s="43" t="s">
        <v>2</v>
      </c>
      <c r="B6" s="44"/>
      <c r="C6" s="45"/>
      <c r="D6" s="10">
        <v>45657</v>
      </c>
      <c r="E6" s="46" t="s">
        <v>3</v>
      </c>
      <c r="F6" s="44"/>
      <c r="G6" s="45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64009.22</v>
      </c>
      <c r="B9" s="16">
        <v>68250</v>
      </c>
      <c r="C9" s="17">
        <f>A9-B9</f>
        <v>-4240.7799999999988</v>
      </c>
      <c r="D9" s="18" t="s">
        <v>15</v>
      </c>
      <c r="E9" s="42">
        <v>425172</v>
      </c>
      <c r="F9" s="16">
        <v>531500</v>
      </c>
      <c r="G9" s="17">
        <f t="shared" ref="G9:G18" si="0">E9-F9</f>
        <v>-106328</v>
      </c>
      <c r="H9" s="19"/>
    </row>
    <row r="10" spans="1:12" x14ac:dyDescent="0.3">
      <c r="A10" s="3">
        <v>76585.56</v>
      </c>
      <c r="B10" s="16">
        <v>48500</v>
      </c>
      <c r="C10" s="17">
        <f>A10-B10</f>
        <v>28085.559999999998</v>
      </c>
      <c r="D10" s="18" t="s">
        <v>16</v>
      </c>
      <c r="E10" s="3">
        <v>130011</v>
      </c>
      <c r="F10" s="16">
        <v>70000</v>
      </c>
      <c r="G10" s="17">
        <f t="shared" si="0"/>
        <v>60011</v>
      </c>
      <c r="H10" s="19"/>
    </row>
    <row r="11" spans="1:12" x14ac:dyDescent="0.3">
      <c r="A11" s="3">
        <v>785</v>
      </c>
      <c r="B11" s="16">
        <v>1000</v>
      </c>
      <c r="C11" s="17">
        <f t="shared" ref="C11:C18" si="1">A11-B11</f>
        <v>-215</v>
      </c>
      <c r="D11" s="18" t="s">
        <v>41</v>
      </c>
      <c r="E11" s="3">
        <v>32436</v>
      </c>
      <c r="F11" s="16">
        <v>13700</v>
      </c>
      <c r="G11" s="17">
        <f t="shared" si="0"/>
        <v>18736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7148.51</v>
      </c>
      <c r="B13" s="16">
        <v>12896</v>
      </c>
      <c r="C13" s="17">
        <f t="shared" si="1"/>
        <v>-5747.49</v>
      </c>
      <c r="D13" s="18" t="s">
        <v>47</v>
      </c>
      <c r="E13" s="3">
        <v>60475</v>
      </c>
      <c r="F13" s="16">
        <v>80552</v>
      </c>
      <c r="G13" s="17">
        <f t="shared" si="0"/>
        <v>-20077</v>
      </c>
      <c r="H13" s="19"/>
    </row>
    <row r="14" spans="1:12" x14ac:dyDescent="0.3">
      <c r="A14" s="3">
        <v>6451.44</v>
      </c>
      <c r="B14" s="16">
        <v>4750</v>
      </c>
      <c r="C14" s="17">
        <f t="shared" si="1"/>
        <v>1701.4399999999996</v>
      </c>
      <c r="D14" s="18" t="s">
        <v>46</v>
      </c>
      <c r="E14" s="3">
        <v>77197</v>
      </c>
      <c r="F14" s="16">
        <v>63500</v>
      </c>
      <c r="G14" s="17">
        <f t="shared" si="0"/>
        <v>13697</v>
      </c>
      <c r="H14" s="19"/>
    </row>
    <row r="15" spans="1:12" x14ac:dyDescent="0.3">
      <c r="A15" s="3">
        <v>16689.599999999999</v>
      </c>
      <c r="B15" s="16">
        <v>8000</v>
      </c>
      <c r="C15" s="17">
        <f t="shared" si="1"/>
        <v>8689.5999999999985</v>
      </c>
      <c r="D15" s="18" t="s">
        <v>48</v>
      </c>
      <c r="E15" s="3">
        <v>17690</v>
      </c>
      <c r="F15" s="16">
        <v>13000</v>
      </c>
      <c r="G15" s="17">
        <f t="shared" si="0"/>
        <v>4690</v>
      </c>
      <c r="H15" s="19"/>
    </row>
    <row r="16" spans="1:12" x14ac:dyDescent="0.3">
      <c r="A16" s="3">
        <v>5000</v>
      </c>
      <c r="B16" s="16">
        <v>10000</v>
      </c>
      <c r="C16" s="17">
        <f t="shared" si="1"/>
        <v>-5000</v>
      </c>
      <c r="D16" s="18" t="s">
        <v>49</v>
      </c>
      <c r="E16" s="3">
        <v>139322</v>
      </c>
      <c r="F16" s="16">
        <v>132000</v>
      </c>
      <c r="G16" s="17">
        <f t="shared" si="0"/>
        <v>7322</v>
      </c>
      <c r="H16" s="19"/>
    </row>
    <row r="17" spans="1:10" x14ac:dyDescent="0.3">
      <c r="A17" s="3">
        <v>3838</v>
      </c>
      <c r="B17" s="16">
        <v>0</v>
      </c>
      <c r="C17" s="17">
        <f t="shared" si="1"/>
        <v>3838</v>
      </c>
      <c r="D17" s="18" t="s">
        <v>44</v>
      </c>
      <c r="E17" s="3">
        <v>121792</v>
      </c>
      <c r="F17" s="16">
        <v>100225</v>
      </c>
      <c r="G17" s="17">
        <f t="shared" si="0"/>
        <v>21567</v>
      </c>
      <c r="H17" s="19"/>
    </row>
    <row r="18" spans="1:10" x14ac:dyDescent="0.3">
      <c r="A18" s="3">
        <v>7569.55</v>
      </c>
      <c r="B18" s="16">
        <v>1500</v>
      </c>
      <c r="C18" s="17">
        <f t="shared" si="1"/>
        <v>6069.55</v>
      </c>
      <c r="D18" s="20" t="s">
        <v>12</v>
      </c>
      <c r="E18" s="3">
        <v>35771</v>
      </c>
      <c r="F18" s="16">
        <v>12300</v>
      </c>
      <c r="G18" s="17">
        <f t="shared" si="0"/>
        <v>23471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188076.88</v>
      </c>
      <c r="B20" s="21">
        <f>SUM(B9:B19)</f>
        <v>154896</v>
      </c>
      <c r="C20" s="22">
        <f>SUM(C9:C19)</f>
        <v>33180.879999999997</v>
      </c>
      <c r="D20" s="23" t="s">
        <v>8</v>
      </c>
      <c r="E20" s="4">
        <f>SUM(E9:E19)</f>
        <v>1039866</v>
      </c>
      <c r="F20" s="21">
        <f>SUM(F9:F19)</f>
        <v>1016777</v>
      </c>
      <c r="G20" s="22">
        <f>SUM(G9:G19)</f>
        <v>23089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44475.14</v>
      </c>
      <c r="B23" s="16">
        <v>39750</v>
      </c>
      <c r="C23" s="17">
        <f>SUM(A23-B23)</f>
        <v>4725.1399999999994</v>
      </c>
      <c r="D23" s="18" t="s">
        <v>18</v>
      </c>
      <c r="E23" s="3">
        <v>219075</v>
      </c>
      <c r="F23" s="16">
        <v>310500</v>
      </c>
      <c r="G23" s="17">
        <f>SUM(E23-F23)</f>
        <v>-91425</v>
      </c>
      <c r="H23" s="19"/>
      <c r="J23" s="16"/>
    </row>
    <row r="24" spans="1:10" x14ac:dyDescent="0.3">
      <c r="A24" s="3">
        <v>45431.38</v>
      </c>
      <c r="B24" s="16">
        <v>38500</v>
      </c>
      <c r="C24" s="17">
        <f>SUM(A24-B24)</f>
        <v>6931.3799999999974</v>
      </c>
      <c r="D24" s="18" t="s">
        <v>19</v>
      </c>
      <c r="E24" s="3">
        <v>79761</v>
      </c>
      <c r="F24" s="16">
        <v>45000</v>
      </c>
      <c r="G24" s="17">
        <f>SUM(E24-F24)</f>
        <v>34761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89906.51999999999</v>
      </c>
      <c r="B29" s="21">
        <f>SUM(B22:B28)</f>
        <v>78250</v>
      </c>
      <c r="C29" s="22">
        <f>SUM(C23:C28)</f>
        <v>11656.519999999997</v>
      </c>
      <c r="D29" s="23" t="s">
        <v>11</v>
      </c>
      <c r="E29" s="4">
        <f>SUM(E22:E28)</f>
        <v>298836</v>
      </c>
      <c r="F29" s="21">
        <f>SUM(F22:F28)</f>
        <v>355500</v>
      </c>
      <c r="G29" s="22">
        <f>SUM(G23:G28)</f>
        <v>-56664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98170.360000000015</v>
      </c>
      <c r="B31" s="21">
        <f>B20-B29</f>
        <v>76646</v>
      </c>
      <c r="C31" s="22">
        <f>C20-C29</f>
        <v>21524.36</v>
      </c>
      <c r="D31" s="23" t="s">
        <v>20</v>
      </c>
      <c r="E31" s="4">
        <f>E20-E29</f>
        <v>741030</v>
      </c>
      <c r="F31" s="21">
        <f>F20-F29</f>
        <v>661277</v>
      </c>
      <c r="G31" s="22">
        <f>G20-G29</f>
        <v>79753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4839.58</v>
      </c>
      <c r="B35" s="16">
        <v>5630</v>
      </c>
      <c r="C35" s="17">
        <f>SUM(A35-B35)</f>
        <v>-790.42000000000007</v>
      </c>
      <c r="D35" s="20" t="s">
        <v>26</v>
      </c>
      <c r="E35" s="3">
        <v>53983</v>
      </c>
      <c r="F35" s="16">
        <v>58410</v>
      </c>
      <c r="G35" s="17">
        <f>SUM(E35-F35)</f>
        <v>-4427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258.7</v>
      </c>
      <c r="B37" s="16">
        <v>225</v>
      </c>
      <c r="C37" s="17">
        <f t="shared" si="2"/>
        <v>33.699999999999989</v>
      </c>
      <c r="D37" s="20" t="s">
        <v>23</v>
      </c>
      <c r="E37" s="3">
        <v>3472</v>
      </c>
      <c r="F37" s="16">
        <v>2700</v>
      </c>
      <c r="G37" s="17">
        <f t="shared" si="3"/>
        <v>772</v>
      </c>
      <c r="H37" s="19"/>
    </row>
    <row r="38" spans="1:8" x14ac:dyDescent="0.3">
      <c r="A38" s="3">
        <v>138.83000000000001</v>
      </c>
      <c r="B38" s="16">
        <v>165</v>
      </c>
      <c r="C38" s="17">
        <f t="shared" si="2"/>
        <v>-26.169999999999987</v>
      </c>
      <c r="D38" s="20" t="s">
        <v>24</v>
      </c>
      <c r="E38" s="3">
        <v>1553</v>
      </c>
      <c r="F38" s="16">
        <v>1980</v>
      </c>
      <c r="G38" s="17">
        <f t="shared" si="3"/>
        <v>-427</v>
      </c>
      <c r="H38" s="19"/>
    </row>
    <row r="39" spans="1:8" x14ac:dyDescent="0.3">
      <c r="A39" s="3">
        <v>1347.44</v>
      </c>
      <c r="B39" s="16">
        <v>1200</v>
      </c>
      <c r="C39" s="17">
        <f>SUM(A39-B39)</f>
        <v>147.44000000000005</v>
      </c>
      <c r="D39" s="20" t="s">
        <v>27</v>
      </c>
      <c r="E39" s="3">
        <v>14406</v>
      </c>
      <c r="F39" s="16">
        <v>17200</v>
      </c>
      <c r="G39" s="17">
        <f t="shared" si="3"/>
        <v>-2794</v>
      </c>
      <c r="H39" s="19"/>
    </row>
    <row r="40" spans="1:8" x14ac:dyDescent="0.3">
      <c r="A40" s="3">
        <v>0</v>
      </c>
      <c r="B40" s="16">
        <v>25</v>
      </c>
      <c r="C40" s="17">
        <f t="shared" si="2"/>
        <v>-25</v>
      </c>
      <c r="D40" s="20" t="s">
        <v>39</v>
      </c>
      <c r="E40" s="3">
        <v>253</v>
      </c>
      <c r="F40" s="16">
        <v>300</v>
      </c>
      <c r="G40" s="17">
        <f t="shared" si="3"/>
        <v>-47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366</v>
      </c>
      <c r="F44" s="16">
        <v>0</v>
      </c>
      <c r="G44" s="17">
        <f t="shared" si="3"/>
        <v>366</v>
      </c>
      <c r="H44" s="19"/>
    </row>
    <row r="45" spans="1:8" x14ac:dyDescent="0.3">
      <c r="A45" s="3">
        <v>391</v>
      </c>
      <c r="B45" s="16">
        <v>360</v>
      </c>
      <c r="C45" s="17">
        <f t="shared" si="2"/>
        <v>31</v>
      </c>
      <c r="D45" s="20" t="s">
        <v>34</v>
      </c>
      <c r="E45" s="3">
        <v>4662</v>
      </c>
      <c r="F45" s="16">
        <v>4320</v>
      </c>
      <c r="G45" s="17">
        <f t="shared" si="3"/>
        <v>342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255</v>
      </c>
      <c r="F46" s="34">
        <v>0</v>
      </c>
      <c r="G46" s="35">
        <f t="shared" si="3"/>
        <v>255</v>
      </c>
      <c r="H46" s="19"/>
    </row>
    <row r="47" spans="1:8" x14ac:dyDescent="0.3">
      <c r="A47" s="3">
        <f>SUM(A35:A46)</f>
        <v>6975.5499999999993</v>
      </c>
      <c r="B47" s="16">
        <f>SUM(B35:B46)</f>
        <v>7605</v>
      </c>
      <c r="C47" s="17">
        <f>SUM(C35:C46)</f>
        <v>-629.44999999999993</v>
      </c>
      <c r="D47" s="36" t="s">
        <v>31</v>
      </c>
      <c r="E47" s="3">
        <f>SUM(E35:E46)</f>
        <v>78950</v>
      </c>
      <c r="F47" s="16">
        <f>SUM(F35:F46)</f>
        <v>84910</v>
      </c>
      <c r="G47" s="17">
        <f>SUM(G35:G46)</f>
        <v>-5960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7041.16</v>
      </c>
      <c r="B50" s="16">
        <v>7295</v>
      </c>
      <c r="C50" s="17">
        <f t="shared" ref="C50:C58" si="4">SUM(A50-B50)</f>
        <v>-253.84000000000015</v>
      </c>
      <c r="D50" s="20" t="s">
        <v>26</v>
      </c>
      <c r="E50" s="3">
        <v>96458</v>
      </c>
      <c r="F50" s="16">
        <v>90695</v>
      </c>
      <c r="G50" s="17">
        <f t="shared" ref="G50:G58" si="5">SUM(E50-F50)</f>
        <v>5763</v>
      </c>
      <c r="H50" s="19"/>
    </row>
    <row r="51" spans="1:8" x14ac:dyDescent="0.3">
      <c r="A51" s="3">
        <v>397.25</v>
      </c>
      <c r="B51" s="16">
        <v>200</v>
      </c>
      <c r="C51" s="17">
        <f t="shared" si="4"/>
        <v>197.25</v>
      </c>
      <c r="D51" s="20" t="s">
        <v>23</v>
      </c>
      <c r="E51" s="3">
        <v>3830</v>
      </c>
      <c r="F51" s="16">
        <v>2400</v>
      </c>
      <c r="G51" s="17">
        <f t="shared" si="5"/>
        <v>1430</v>
      </c>
      <c r="H51" s="19"/>
    </row>
    <row r="52" spans="1:8" x14ac:dyDescent="0.3">
      <c r="A52" s="3">
        <v>1087.51</v>
      </c>
      <c r="B52" s="16">
        <v>765</v>
      </c>
      <c r="C52" s="17">
        <f t="shared" si="4"/>
        <v>322.51</v>
      </c>
      <c r="D52" s="20" t="s">
        <v>12</v>
      </c>
      <c r="E52" s="3">
        <v>13896</v>
      </c>
      <c r="F52" s="16">
        <v>13160</v>
      </c>
      <c r="G52" s="17">
        <f t="shared" si="5"/>
        <v>736</v>
      </c>
      <c r="H52" s="19"/>
    </row>
    <row r="53" spans="1:8" x14ac:dyDescent="0.3">
      <c r="A53" s="3">
        <v>4993.6499999999996</v>
      </c>
      <c r="B53" s="16">
        <v>10142</v>
      </c>
      <c r="C53" s="17">
        <f t="shared" si="4"/>
        <v>-5148.3500000000004</v>
      </c>
      <c r="D53" s="20" t="s">
        <v>50</v>
      </c>
      <c r="E53" s="3">
        <v>94070</v>
      </c>
      <c r="F53" s="16">
        <v>107956</v>
      </c>
      <c r="G53" s="17">
        <f t="shared" si="5"/>
        <v>-13886</v>
      </c>
      <c r="H53" s="19"/>
    </row>
    <row r="54" spans="1:8" x14ac:dyDescent="0.3">
      <c r="A54" s="3">
        <v>6888.37</v>
      </c>
      <c r="B54" s="16">
        <v>4386</v>
      </c>
      <c r="C54" s="17">
        <f t="shared" si="4"/>
        <v>2502.37</v>
      </c>
      <c r="D54" s="20" t="s">
        <v>51</v>
      </c>
      <c r="E54" s="3">
        <v>87744</v>
      </c>
      <c r="F54" s="16">
        <v>66846</v>
      </c>
      <c r="G54" s="17">
        <f t="shared" si="5"/>
        <v>20898</v>
      </c>
      <c r="H54" s="19"/>
    </row>
    <row r="55" spans="1:8" x14ac:dyDescent="0.3">
      <c r="A55" s="3">
        <v>1968.92</v>
      </c>
      <c r="B55" s="16">
        <v>0</v>
      </c>
      <c r="C55" s="17">
        <f t="shared" si="4"/>
        <v>1968.92</v>
      </c>
      <c r="D55" s="20" t="s">
        <v>52</v>
      </c>
      <c r="E55" s="3">
        <v>14986</v>
      </c>
      <c r="F55" s="16">
        <v>12000</v>
      </c>
      <c r="G55" s="17">
        <f t="shared" si="5"/>
        <v>2986</v>
      </c>
      <c r="H55" s="19"/>
    </row>
    <row r="56" spans="1:8" x14ac:dyDescent="0.3">
      <c r="A56" s="3">
        <v>5000</v>
      </c>
      <c r="B56" s="16">
        <v>10000</v>
      </c>
      <c r="C56" s="17">
        <f>SUM(A56-B56)</f>
        <v>-5000</v>
      </c>
      <c r="D56" s="20" t="s">
        <v>53</v>
      </c>
      <c r="E56" s="3">
        <v>129772</v>
      </c>
      <c r="F56" s="16">
        <v>132000</v>
      </c>
      <c r="G56" s="17">
        <f t="shared" si="5"/>
        <v>-2228</v>
      </c>
      <c r="H56" s="19"/>
    </row>
    <row r="57" spans="1:8" x14ac:dyDescent="0.3">
      <c r="A57" s="3">
        <v>2780.45</v>
      </c>
      <c r="B57" s="16">
        <v>75</v>
      </c>
      <c r="C57" s="17">
        <f t="shared" si="4"/>
        <v>2705.45</v>
      </c>
      <c r="D57" s="20" t="s">
        <v>45</v>
      </c>
      <c r="E57" s="3">
        <v>112733</v>
      </c>
      <c r="F57" s="16">
        <v>68737</v>
      </c>
      <c r="G57" s="17">
        <f t="shared" si="5"/>
        <v>43996</v>
      </c>
      <c r="H57" s="19"/>
    </row>
    <row r="58" spans="1:8" x14ac:dyDescent="0.3">
      <c r="A58" s="8">
        <v>2380</v>
      </c>
      <c r="B58" s="34">
        <v>1000</v>
      </c>
      <c r="C58" s="17">
        <f t="shared" si="4"/>
        <v>1380</v>
      </c>
      <c r="D58" s="20" t="s">
        <v>42</v>
      </c>
      <c r="E58" s="8">
        <v>11920</v>
      </c>
      <c r="F58" s="34">
        <v>14200</v>
      </c>
      <c r="G58" s="17">
        <f t="shared" si="5"/>
        <v>-2280</v>
      </c>
      <c r="H58" s="19"/>
    </row>
    <row r="59" spans="1:8" x14ac:dyDescent="0.3">
      <c r="A59" s="3">
        <f>SUM(A50:A58)</f>
        <v>32537.31</v>
      </c>
      <c r="B59" s="16">
        <f>SUM(B50:B58)</f>
        <v>33863</v>
      </c>
      <c r="C59" s="17">
        <f>SUM(C50:C58)</f>
        <v>-1325.6900000000005</v>
      </c>
      <c r="D59" s="36" t="s">
        <v>32</v>
      </c>
      <c r="E59" s="3">
        <f>SUM(E50:E58)</f>
        <v>565409</v>
      </c>
      <c r="F59" s="16">
        <f>SUM(F50:F58)</f>
        <v>507994</v>
      </c>
      <c r="G59" s="17">
        <f>SUM(G50:G58)</f>
        <v>57415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1430.01</v>
      </c>
      <c r="B62" s="16">
        <v>1200</v>
      </c>
      <c r="C62" s="17">
        <f>SUM(A62-B62)</f>
        <v>230.01</v>
      </c>
      <c r="D62" s="20" t="s">
        <v>26</v>
      </c>
      <c r="E62" s="3">
        <v>17396</v>
      </c>
      <c r="F62" s="16">
        <v>14400</v>
      </c>
      <c r="G62" s="17">
        <f>SUM(E62-F62)</f>
        <v>2996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71</v>
      </c>
      <c r="F66" s="16">
        <v>54</v>
      </c>
      <c r="G66" s="17">
        <f t="shared" si="7"/>
        <v>17</v>
      </c>
      <c r="H66" s="19"/>
    </row>
    <row r="67" spans="1:8" x14ac:dyDescent="0.3">
      <c r="A67" s="3">
        <v>590</v>
      </c>
      <c r="B67" s="16">
        <v>1000</v>
      </c>
      <c r="C67" s="17">
        <f t="shared" si="6"/>
        <v>-410</v>
      </c>
      <c r="D67" s="20" t="s">
        <v>35</v>
      </c>
      <c r="E67" s="3">
        <v>11590</v>
      </c>
      <c r="F67" s="16">
        <v>12000</v>
      </c>
      <c r="G67" s="17">
        <f t="shared" si="7"/>
        <v>-410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0</v>
      </c>
      <c r="B69" s="16">
        <v>0</v>
      </c>
      <c r="C69" s="17">
        <f t="shared" si="6"/>
        <v>0</v>
      </c>
      <c r="D69" s="20" t="s">
        <v>37</v>
      </c>
      <c r="E69" s="3">
        <v>15008</v>
      </c>
      <c r="F69" s="16">
        <v>16830</v>
      </c>
      <c r="G69" s="17">
        <f t="shared" si="7"/>
        <v>-1822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166</v>
      </c>
      <c r="F70" s="16">
        <v>0</v>
      </c>
      <c r="G70" s="17">
        <f t="shared" si="7"/>
        <v>166</v>
      </c>
      <c r="H70" s="19"/>
    </row>
    <row r="71" spans="1:8" x14ac:dyDescent="0.3">
      <c r="A71" s="8">
        <v>405.64</v>
      </c>
      <c r="B71" s="34">
        <v>-2500</v>
      </c>
      <c r="C71" s="35">
        <f t="shared" si="6"/>
        <v>2905.64</v>
      </c>
      <c r="D71" s="20" t="s">
        <v>12</v>
      </c>
      <c r="E71" s="8">
        <v>-12507</v>
      </c>
      <c r="F71" s="34">
        <v>-2920</v>
      </c>
      <c r="G71" s="17">
        <f>SUM(E71-F71)</f>
        <v>-9587</v>
      </c>
      <c r="H71" s="19"/>
    </row>
    <row r="72" spans="1:8" x14ac:dyDescent="0.3">
      <c r="A72" s="3">
        <f>SUM(A62:A71)</f>
        <v>2425.65</v>
      </c>
      <c r="B72" s="16">
        <f>SUM(B62:B71)</f>
        <v>-300</v>
      </c>
      <c r="C72" s="17">
        <f>SUM(C62:C71)</f>
        <v>2725.6499999999996</v>
      </c>
      <c r="D72" s="36" t="s">
        <v>32</v>
      </c>
      <c r="E72" s="3">
        <v>31723</v>
      </c>
      <c r="F72" s="16">
        <f>SUM(F62:F71)</f>
        <v>40364</v>
      </c>
      <c r="G72" s="17">
        <f>SUM(E72-F72)</f>
        <v>-8641</v>
      </c>
      <c r="H72" s="19"/>
    </row>
    <row r="73" spans="1:8" x14ac:dyDescent="0.3">
      <c r="A73" s="4">
        <f>A72+A59+A47</f>
        <v>41938.509999999995</v>
      </c>
      <c r="B73" s="21">
        <f>SUM(B47+B59+B72)</f>
        <v>41168</v>
      </c>
      <c r="C73" s="22">
        <f>A73-B73</f>
        <v>770.50999999999476</v>
      </c>
      <c r="D73" s="23" t="s">
        <v>40</v>
      </c>
      <c r="E73" s="4">
        <f>E72+E59+E47</f>
        <v>676082</v>
      </c>
      <c r="F73" s="21">
        <f>SUM(F47+F59+F72)</f>
        <v>633268</v>
      </c>
      <c r="G73" s="22">
        <f>E73-F73</f>
        <v>42814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56231.85000000002</v>
      </c>
      <c r="B76" s="37">
        <f>B31-B73</f>
        <v>35478</v>
      </c>
      <c r="C76" s="38">
        <f>C31-C73</f>
        <v>20753.850000000006</v>
      </c>
      <c r="D76" s="39" t="s">
        <v>14</v>
      </c>
      <c r="E76" s="9">
        <v>64687</v>
      </c>
      <c r="F76" s="37">
        <f>F31-F73</f>
        <v>28009</v>
      </c>
      <c r="G76" s="38">
        <f>SUM(E76-F76)</f>
        <v>36678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2025-01-15T19:07:54Z</dcterms:modified>
</cp:coreProperties>
</file>