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5\01-2025\"/>
    </mc:Choice>
  </mc:AlternateContent>
  <xr:revisionPtr revIDLastSave="0" documentId="13_ncr:1_{82F96DBB-396F-4106-A1EA-AD4D4E0AC3C2}" xr6:coauthVersionLast="47" xr6:coauthVersionMax="47" xr10:uidLastSave="{00000000-0000-0000-0000-000000000000}"/>
  <bookViews>
    <workbookView xWindow="600" yWindow="0" windowWidth="11160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B72" i="1" l="1"/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Marshland Shoot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$715 sustaining monthly donations</t>
        </r>
      </text>
    </comment>
    <comment ref="A13" authorId="0" shapeId="0" xr:uid="{F8F1A63D-B8D6-4CF8-9665-151EB996F4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$1680 HRP</t>
        </r>
      </text>
    </comment>
    <comment ref="A14" authorId="0" shapeId="0" xr:uid="{097CCED0-1B07-44F6-A2CB-64AA41AF29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$9243.34 PLE, $2383 USFWS LYR, $4606 Helland Project Duck Stamp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interest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</t>
        </r>
      </text>
    </comment>
    <comment ref="A51" authorId="0" shapeId="0" xr:uid="{08D3F7ED-1FE5-4DA1-8D85-55B50ADEAD3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$285 Lodging Wetlands conference (Ross)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</t>
        </r>
        <r>
          <rPr>
            <sz val="9"/>
            <color indexed="81"/>
            <rFont val="Tahoma"/>
            <family val="2"/>
          </rPr>
          <t>$259 WWF annual dues, $450 decoy awards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$4980 HRP, $1986 NRCS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$6642 PLE, $1596. LYR, $4605 Helland Project PLE Duck Stamp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Manitowoc sports show, state meeting, WI Wetlands conf reg (Ross), $785 Lobbying fees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<sst xmlns="http://schemas.openxmlformats.org/spreadsheetml/2006/main" count="68" uniqueCount="54">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</sst>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3" fontId="4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2" zoomScale="76" zoomScaleNormal="85" workbookViewId="0">
      <selection activeCell="G21" sqref="G21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>
        <v>45688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45688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193.13</v>
      </c>
      <c r="B9" s="16">
        <v>0</v>
      </c>
      <c r="C9" s="17">
        <f>A9-B9</f>
        <v>193.13</v>
      </c>
      <c r="D9" s="18" t="s">
        <v>15</v>
      </c>
      <c r="E9" s="42">
        <v>193</v>
      </c>
      <c r="F9" s="16">
        <v>0</v>
      </c>
      <c r="G9" s="17">
        <f t="shared" ref="G9:G18" si="0">E9-F9</f>
        <v>193</v>
      </c>
      <c r="H9" s="19"/>
    </row>
    <row r="10" spans="1:12" x14ac:dyDescent="0.3">
      <c r="A10" s="3">
        <v>900</v>
      </c>
      <c r="B10" s="16">
        <v>1400</v>
      </c>
      <c r="C10" s="17">
        <f>A10-B10</f>
        <v>-500</v>
      </c>
      <c r="D10" s="18" t="s">
        <v>16</v>
      </c>
      <c r="E10" s="3">
        <v>900</v>
      </c>
      <c r="F10" s="16">
        <v>1400</v>
      </c>
      <c r="G10" s="17">
        <f t="shared" si="0"/>
        <v>-500</v>
      </c>
      <c r="H10" s="19"/>
    </row>
    <row r="11" spans="1:12" x14ac:dyDescent="0.3">
      <c r="A11" s="3">
        <v>1240</v>
      </c>
      <c r="B11" s="16">
        <v>1200</v>
      </c>
      <c r="C11" s="17">
        <f t="shared" ref="C11:C18" si="1">A11-B11</f>
        <v>40</v>
      </c>
      <c r="D11" s="18" t="s">
        <v>41</v>
      </c>
      <c r="E11" s="3">
        <v>1240</v>
      </c>
      <c r="F11" s="16">
        <v>1200</v>
      </c>
      <c r="G11" s="17">
        <f t="shared" si="0"/>
        <v>40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1680</v>
      </c>
      <c r="B13" s="16">
        <v>7100</v>
      </c>
      <c r="C13" s="17">
        <f t="shared" si="1"/>
        <v>-5420</v>
      </c>
      <c r="D13" s="18" t="s">
        <v>47</v>
      </c>
      <c r="E13" s="3">
        <v>1680</v>
      </c>
      <c r="F13" s="16">
        <v>7100</v>
      </c>
      <c r="G13" s="17">
        <f t="shared" si="0"/>
        <v>-5420</v>
      </c>
      <c r="H13" s="19"/>
    </row>
    <row r="14" spans="1:12" x14ac:dyDescent="0.3">
      <c r="A14" s="3">
        <v>16233</v>
      </c>
      <c r="B14" s="16">
        <v>5250</v>
      </c>
      <c r="C14" s="17">
        <f t="shared" si="1"/>
        <v>10983</v>
      </c>
      <c r="D14" s="18" t="s">
        <v>46</v>
      </c>
      <c r="E14" s="3">
        <v>16233</v>
      </c>
      <c r="F14" s="16">
        <v>5250</v>
      </c>
      <c r="G14" s="17">
        <f t="shared" si="0"/>
        <v>10983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14986.49</v>
      </c>
      <c r="B16" s="16">
        <v>2300</v>
      </c>
      <c r="C16" s="17">
        <f t="shared" si="1"/>
        <v>12686.49</v>
      </c>
      <c r="D16" s="18" t="s">
        <v>49</v>
      </c>
      <c r="E16" s="3">
        <v>14986</v>
      </c>
      <c r="F16" s="16">
        <v>2300</v>
      </c>
      <c r="G16" s="17">
        <f t="shared" si="0"/>
        <v>12686</v>
      </c>
      <c r="H16" s="19"/>
    </row>
    <row r="17" spans="1:10" x14ac:dyDescent="0.3">
      <c r="A17" s="3">
        <v>5615.3</v>
      </c>
      <c r="B17" s="16">
        <v>2000</v>
      </c>
      <c r="C17" s="17">
        <f t="shared" si="1"/>
        <v>3615.3</v>
      </c>
      <c r="D17" s="18" t="s">
        <v>44</v>
      </c>
      <c r="E17" s="3">
        <v>5615</v>
      </c>
      <c r="F17" s="16">
        <v>2000</v>
      </c>
      <c r="G17" s="17">
        <f t="shared" si="0"/>
        <v>3615</v>
      </c>
      <c r="H17" s="19"/>
    </row>
    <row r="18" spans="1:10" x14ac:dyDescent="0.3">
      <c r="A18" s="3">
        <v>609.66999999999996</v>
      </c>
      <c r="B18" s="16">
        <v>1000</v>
      </c>
      <c r="C18" s="17">
        <f t="shared" si="1"/>
        <v>-390.33000000000004</v>
      </c>
      <c r="D18" s="20" t="s">
        <v>12</v>
      </c>
      <c r="E18" s="3">
        <v>610</v>
      </c>
      <c r="F18" s="16">
        <v>1000</v>
      </c>
      <c r="G18" s="17">
        <f t="shared" si="0"/>
        <v>-390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41457.590000000004</v>
      </c>
      <c r="B20" s="21">
        <f>SUM(B9:B19)</f>
        <v>20250</v>
      </c>
      <c r="C20" s="22">
        <f>SUM(C9:C19)</f>
        <v>21207.589999999997</v>
      </c>
      <c r="D20" s="23" t="s">
        <v>8</v>
      </c>
      <c r="E20" s="4">
        <f>SUM(E9:E19)</f>
        <v>41457</v>
      </c>
      <c r="F20" s="21">
        <f>SUM(F9:F19)</f>
        <v>20250</v>
      </c>
      <c r="G20" s="22">
        <f>SUM(G9:G19)</f>
        <v>21207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0</v>
      </c>
      <c r="B23" s="16">
        <v>0</v>
      </c>
      <c r="C23" s="17">
        <f>SUM(A23-B23)</f>
        <v>0</v>
      </c>
      <c r="D23" s="18" t="s">
        <v>18</v>
      </c>
      <c r="E23" s="3">
        <v>0</v>
      </c>
      <c r="F23" s="16">
        <v>0</v>
      </c>
      <c r="G23" s="17">
        <f>SUM(E23-F23)</f>
        <v>0</v>
      </c>
      <c r="H23" s="19"/>
      <c r="J23" s="16"/>
    </row>
    <row r="24" spans="1:10" x14ac:dyDescent="0.3">
      <c r="A24" s="3">
        <v>-15.59</v>
      </c>
      <c r="B24" s="16">
        <v>0</v>
      </c>
      <c r="C24" s="17">
        <f>SUM(A24-B24)</f>
        <v>-15.59</v>
      </c>
      <c r="D24" s="18" t="s">
        <v>19</v>
      </c>
      <c r="E24" s="3">
        <v>-16</v>
      </c>
      <c r="F24" s="16">
        <v>0</v>
      </c>
      <c r="G24" s="17">
        <f>SUM(E24-F24)</f>
        <v>-16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-15.59</v>
      </c>
      <c r="B29" s="21">
        <f>SUM(B22:B28)</f>
        <v>0</v>
      </c>
      <c r="C29" s="22">
        <f>SUM(C23:C28)</f>
        <v>-15.59</v>
      </c>
      <c r="D29" s="23" t="s">
        <v>11</v>
      </c>
      <c r="E29" s="4">
        <f>SUM(E22:E28)</f>
        <v>-16</v>
      </c>
      <c r="F29" s="21">
        <f>SUM(F22:F28)</f>
        <v>0</v>
      </c>
      <c r="G29" s="22">
        <f>SUM(G23:G28)</f>
        <v>-16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41473.18</v>
      </c>
      <c r="B31" s="21">
        <f>B20-B29</f>
        <v>20250</v>
      </c>
      <c r="C31" s="22">
        <f>C20-C29</f>
        <v>21223.179999999997</v>
      </c>
      <c r="D31" s="23" t="s">
        <v>20</v>
      </c>
      <c r="E31" s="4">
        <f>E20-E29</f>
        <v>41473</v>
      </c>
      <c r="F31" s="21">
        <f>F20-F29</f>
        <v>20250</v>
      </c>
      <c r="G31" s="22">
        <f>G20-G29</f>
        <v>21223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5430.82</v>
      </c>
      <c r="B35" s="16">
        <v>5000</v>
      </c>
      <c r="C35" s="17">
        <f>SUM(A35-B35)</f>
        <v>430.81999999999971</v>
      </c>
      <c r="D35" s="20" t="s">
        <v>26</v>
      </c>
      <c r="E35" s="3">
        <v>5431</v>
      </c>
      <c r="F35" s="16">
        <v>5000</v>
      </c>
      <c r="G35" s="17">
        <f>SUM(E35-F35)</f>
        <v>431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337.33</v>
      </c>
      <c r="B37" s="16">
        <v>260</v>
      </c>
      <c r="C37" s="17">
        <f t="shared" si="2"/>
        <v>77.329999999999984</v>
      </c>
      <c r="D37" s="20" t="s">
        <v>23</v>
      </c>
      <c r="E37" s="3">
        <v>337</v>
      </c>
      <c r="F37" s="16">
        <v>260</v>
      </c>
      <c r="G37" s="17">
        <f t="shared" si="3"/>
        <v>77</v>
      </c>
      <c r="H37" s="19"/>
    </row>
    <row r="38" spans="1:8" x14ac:dyDescent="0.3">
      <c r="A38" s="3">
        <v>139.5</v>
      </c>
      <c r="B38" s="16">
        <v>130</v>
      </c>
      <c r="C38" s="17">
        <f t="shared" si="2"/>
        <v>9.5</v>
      </c>
      <c r="D38" s="20" t="s">
        <v>24</v>
      </c>
      <c r="E38" s="3">
        <v>140</v>
      </c>
      <c r="F38" s="16">
        <v>130</v>
      </c>
      <c r="G38" s="17">
        <f t="shared" si="3"/>
        <v>10</v>
      </c>
      <c r="H38" s="19"/>
    </row>
    <row r="39" spans="1:8" x14ac:dyDescent="0.3">
      <c r="A39" s="3">
        <v>786.44</v>
      </c>
      <c r="B39" s="16">
        <v>3700</v>
      </c>
      <c r="C39" s="17">
        <f>SUM(A39-B39)</f>
        <v>-2913.56</v>
      </c>
      <c r="D39" s="20" t="s">
        <v>27</v>
      </c>
      <c r="E39" s="3">
        <v>786</v>
      </c>
      <c r="F39" s="16">
        <v>3700</v>
      </c>
      <c r="G39" s="17">
        <f t="shared" si="3"/>
        <v>-2914</v>
      </c>
      <c r="H39" s="19"/>
    </row>
    <row r="40" spans="1:8" x14ac:dyDescent="0.3">
      <c r="A40" s="3">
        <v>19</v>
      </c>
      <c r="B40" s="16">
        <v>25</v>
      </c>
      <c r="C40" s="17">
        <f t="shared" si="2"/>
        <v>-6</v>
      </c>
      <c r="D40" s="20" t="s">
        <v>39</v>
      </c>
      <c r="E40" s="3">
        <v>19</v>
      </c>
      <c r="F40" s="16">
        <v>25</v>
      </c>
      <c r="G40" s="17">
        <f t="shared" si="3"/>
        <v>-6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426.48</v>
      </c>
      <c r="B45" s="16">
        <v>426</v>
      </c>
      <c r="C45" s="17">
        <f t="shared" si="2"/>
        <v>0.48000000000001819</v>
      </c>
      <c r="D45" s="20" t="s">
        <v>34</v>
      </c>
      <c r="E45" s="3">
        <v>426</v>
      </c>
      <c r="F45" s="16">
        <v>426</v>
      </c>
      <c r="G45" s="17">
        <f t="shared" si="3"/>
        <v>0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0</v>
      </c>
      <c r="F46" s="34">
        <v>0</v>
      </c>
      <c r="G46" s="35">
        <f t="shared" si="3"/>
        <v>0</v>
      </c>
      <c r="H46" s="19"/>
    </row>
    <row r="47" spans="1:8" x14ac:dyDescent="0.3">
      <c r="A47" s="3">
        <f>SUM(A35:A46)</f>
        <v>7139.57</v>
      </c>
      <c r="B47" s="16">
        <f>SUM(B35:B46)</f>
        <v>9541</v>
      </c>
      <c r="C47" s="17">
        <f>SUM(C35:C46)</f>
        <v>-2401.4300000000003</v>
      </c>
      <c r="D47" s="36" t="s">
        <v>31</v>
      </c>
      <c r="E47" s="3">
        <f>SUM(E35:E46)</f>
        <v>7139</v>
      </c>
      <c r="F47" s="16">
        <f>SUM(F35:F46)</f>
        <v>9541</v>
      </c>
      <c r="G47" s="17">
        <f>SUM(G35:G46)</f>
        <v>-2402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6029.48</v>
      </c>
      <c r="B50" s="16">
        <v>8600</v>
      </c>
      <c r="C50" s="17">
        <f t="shared" ref="C50:C58" si="4">SUM(A50-B50)</f>
        <v>-2570.5200000000004</v>
      </c>
      <c r="D50" s="20" t="s">
        <v>26</v>
      </c>
      <c r="E50" s="3">
        <v>6029</v>
      </c>
      <c r="F50" s="16">
        <v>8600</v>
      </c>
      <c r="G50" s="17">
        <f t="shared" ref="G50:G58" si="5">SUM(E50-F50)</f>
        <v>-2571</v>
      </c>
      <c r="H50" s="19"/>
    </row>
    <row r="51" spans="1:8" x14ac:dyDescent="0.3">
      <c r="A51" s="3">
        <v>426.16</v>
      </c>
      <c r="B51" s="16">
        <v>150</v>
      </c>
      <c r="C51" s="17">
        <f t="shared" si="4"/>
        <v>276.16000000000003</v>
      </c>
      <c r="D51" s="20" t="s">
        <v>23</v>
      </c>
      <c r="E51" s="3">
        <v>426</v>
      </c>
      <c r="F51" s="16">
        <v>150</v>
      </c>
      <c r="G51" s="17">
        <f t="shared" si="5"/>
        <v>276</v>
      </c>
      <c r="H51" s="19"/>
    </row>
    <row r="52" spans="1:8" x14ac:dyDescent="0.3">
      <c r="A52" s="3">
        <v>1431.14</v>
      </c>
      <c r="B52" s="16">
        <v>1200</v>
      </c>
      <c r="C52" s="17">
        <f t="shared" si="4"/>
        <v>231.1400000000001</v>
      </c>
      <c r="D52" s="20" t="s">
        <v>12</v>
      </c>
      <c r="E52" s="3">
        <v>1431</v>
      </c>
      <c r="F52" s="16">
        <v>1200</v>
      </c>
      <c r="G52" s="17">
        <f t="shared" si="5"/>
        <v>231</v>
      </c>
      <c r="H52" s="19"/>
    </row>
    <row r="53" spans="1:8" x14ac:dyDescent="0.3">
      <c r="A53" s="3">
        <v>6966</v>
      </c>
      <c r="B53" s="16">
        <v>11830</v>
      </c>
      <c r="C53" s="17">
        <f t="shared" si="4"/>
        <v>-4864</v>
      </c>
      <c r="D53" s="20" t="s">
        <v>50</v>
      </c>
      <c r="E53" s="3">
        <v>6966</v>
      </c>
      <c r="F53" s="16">
        <v>11830</v>
      </c>
      <c r="G53" s="17">
        <f t="shared" si="5"/>
        <v>-4864</v>
      </c>
      <c r="H53" s="19"/>
    </row>
    <row r="54" spans="1:8" x14ac:dyDescent="0.3">
      <c r="A54" s="3">
        <v>13203</v>
      </c>
      <c r="B54" s="16">
        <v>6140</v>
      </c>
      <c r="C54" s="17">
        <f t="shared" si="4"/>
        <v>7063</v>
      </c>
      <c r="D54" s="20" t="s">
        <v>51</v>
      </c>
      <c r="E54" s="3">
        <v>13203</v>
      </c>
      <c r="F54" s="16">
        <v>6140</v>
      </c>
      <c r="G54" s="17">
        <f t="shared" si="5"/>
        <v>7063</v>
      </c>
      <c r="H54" s="19"/>
    </row>
    <row r="55" spans="1:8" x14ac:dyDescent="0.3">
      <c r="A55" s="3">
        <v>1091.0899999999999</v>
      </c>
      <c r="B55" s="16">
        <v>125</v>
      </c>
      <c r="C55" s="17">
        <f t="shared" si="4"/>
        <v>966.08999999999992</v>
      </c>
      <c r="D55" s="20" t="s">
        <v>52</v>
      </c>
      <c r="E55" s="3">
        <v>1091</v>
      </c>
      <c r="F55" s="16">
        <v>125</v>
      </c>
      <c r="G55" s="17">
        <f t="shared" si="5"/>
        <v>966</v>
      </c>
      <c r="H55" s="19"/>
    </row>
    <row r="56" spans="1:8" x14ac:dyDescent="0.3">
      <c r="A56" s="3">
        <v>14986.49</v>
      </c>
      <c r="B56" s="16">
        <v>2300</v>
      </c>
      <c r="C56" s="17">
        <f>SUM(A56-B56)</f>
        <v>12686.49</v>
      </c>
      <c r="D56" s="20" t="s">
        <v>53</v>
      </c>
      <c r="E56" s="3">
        <v>14986</v>
      </c>
      <c r="F56" s="16">
        <v>2300</v>
      </c>
      <c r="G56" s="17">
        <f t="shared" si="5"/>
        <v>12686</v>
      </c>
      <c r="H56" s="19"/>
    </row>
    <row r="57" spans="1:8" x14ac:dyDescent="0.3">
      <c r="A57" s="3">
        <v>7072.32</v>
      </c>
      <c r="B57" s="16">
        <v>3800</v>
      </c>
      <c r="C57" s="17">
        <f t="shared" si="4"/>
        <v>3272.3199999999997</v>
      </c>
      <c r="D57" s="20" t="s">
        <v>45</v>
      </c>
      <c r="E57" s="3">
        <v>7072</v>
      </c>
      <c r="F57" s="16">
        <v>3800</v>
      </c>
      <c r="G57" s="17">
        <f t="shared" si="5"/>
        <v>3272</v>
      </c>
      <c r="H57" s="19"/>
    </row>
    <row r="58" spans="1:8" x14ac:dyDescent="0.3">
      <c r="A58" s="8">
        <v>1956.62</v>
      </c>
      <c r="B58" s="34">
        <v>5900</v>
      </c>
      <c r="C58" s="17">
        <f t="shared" si="4"/>
        <v>-3943.38</v>
      </c>
      <c r="D58" s="20" t="s">
        <v>42</v>
      </c>
      <c r="E58" s="8">
        <v>1957</v>
      </c>
      <c r="F58" s="34">
        <v>5900</v>
      </c>
      <c r="G58" s="17">
        <f t="shared" si="5"/>
        <v>-3943</v>
      </c>
      <c r="H58" s="19"/>
    </row>
    <row r="59" spans="1:8" x14ac:dyDescent="0.3">
      <c r="A59" s="3">
        <f>SUM(A50:A58)</f>
        <v>53162.3</v>
      </c>
      <c r="B59" s="16">
        <f>SUM(B50:B58)</f>
        <v>40045</v>
      </c>
      <c r="C59" s="17">
        <f>SUM(C50:C58)</f>
        <v>13117.3</v>
      </c>
      <c r="D59" s="36" t="s">
        <v>32</v>
      </c>
      <c r="E59" s="3">
        <f>SUM(E50:E58)</f>
        <v>53161</v>
      </c>
      <c r="F59" s="16">
        <f>SUM(F50:F58)</f>
        <v>40045</v>
      </c>
      <c r="G59" s="17">
        <f>SUM(G50:G58)</f>
        <v>13116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1844.3</v>
      </c>
      <c r="B62" s="16">
        <v>1650</v>
      </c>
      <c r="C62" s="17">
        <f>SUM(A62-B62)</f>
        <v>194.29999999999995</v>
      </c>
      <c r="D62" s="20" t="s">
        <v>26</v>
      </c>
      <c r="E62" s="3">
        <v>1844</v>
      </c>
      <c r="F62" s="16">
        <v>1650</v>
      </c>
      <c r="G62" s="17">
        <f>SUM(E62-F62)</f>
        <v>194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17.739999999999998</v>
      </c>
      <c r="B66" s="16">
        <v>18</v>
      </c>
      <c r="C66" s="17">
        <f t="shared" si="6"/>
        <v>-0.26000000000000156</v>
      </c>
      <c r="D66" s="20" t="s">
        <v>34</v>
      </c>
      <c r="E66" s="3">
        <v>18</v>
      </c>
      <c r="F66" s="16">
        <v>18</v>
      </c>
      <c r="G66" s="17">
        <f t="shared" si="7"/>
        <v>0</v>
      </c>
      <c r="H66" s="19"/>
    </row>
    <row r="67" spans="1:8" x14ac:dyDescent="0.3">
      <c r="A67" s="3">
        <v>590</v>
      </c>
      <c r="B67" s="16">
        <v>600</v>
      </c>
      <c r="C67" s="17">
        <f t="shared" si="6"/>
        <v>-10</v>
      </c>
      <c r="D67" s="20" t="s">
        <v>35</v>
      </c>
      <c r="E67" s="3">
        <v>590</v>
      </c>
      <c r="F67" s="16">
        <v>600</v>
      </c>
      <c r="G67" s="17">
        <f t="shared" si="7"/>
        <v>-10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0</v>
      </c>
      <c r="C69" s="17">
        <f t="shared" si="6"/>
        <v>0</v>
      </c>
      <c r="D69" s="20" t="s">
        <v>37</v>
      </c>
      <c r="E69" s="3">
        <v>0</v>
      </c>
      <c r="F69" s="16">
        <v>0</v>
      </c>
      <c r="G69" s="17">
        <f t="shared" si="7"/>
        <v>0</v>
      </c>
      <c r="H69" s="19"/>
    </row>
    <row r="70" spans="1:8" x14ac:dyDescent="0.3">
      <c r="A70" s="3">
        <v>36.18</v>
      </c>
      <c r="B70" s="16">
        <v>0</v>
      </c>
      <c r="C70" s="17">
        <f t="shared" si="6"/>
        <v>36.18</v>
      </c>
      <c r="D70" s="20" t="s">
        <v>38</v>
      </c>
      <c r="E70" s="3">
        <v>36</v>
      </c>
      <c r="F70" s="16">
        <v>0</v>
      </c>
      <c r="G70" s="17">
        <f t="shared" si="7"/>
        <v>36</v>
      </c>
      <c r="H70" s="19"/>
    </row>
    <row r="71" spans="1:8" x14ac:dyDescent="0.3">
      <c r="A71" s="8">
        <v>-1149.44</v>
      </c>
      <c r="B71" s="34">
        <v>-725</v>
      </c>
      <c r="C71" s="35">
        <f t="shared" si="6"/>
        <v>-424.44000000000005</v>
      </c>
      <c r="D71" s="20" t="s">
        <v>12</v>
      </c>
      <c r="E71" s="8">
        <v>-1149</v>
      </c>
      <c r="F71" s="34">
        <v>-725</v>
      </c>
      <c r="G71" s="17">
        <f>SUM(E71-F71)</f>
        <v>-424</v>
      </c>
      <c r="H71" s="19"/>
    </row>
    <row r="72" spans="1:8" x14ac:dyDescent="0.3">
      <c r="A72" s="3">
        <f>SUM(A62:A71)</f>
        <v>1338.7799999999997</v>
      </c>
      <c r="B72" s="16">
        <f>SUM(B62:B71)</f>
        <v>1543</v>
      </c>
      <c r="C72" s="17">
        <f>SUM(C62:C71)</f>
        <v>-204.22000000000008</v>
      </c>
      <c r="D72" s="36" t="s">
        <v>32</v>
      </c>
      <c r="E72" s="3">
        <v>1339</v>
      </c>
      <c r="F72" s="16">
        <f>SUM(F62:F71)</f>
        <v>1543</v>
      </c>
      <c r="G72" s="17">
        <f>SUM(E72-F72)</f>
        <v>-204</v>
      </c>
      <c r="H72" s="19"/>
    </row>
    <row r="73" spans="1:8" x14ac:dyDescent="0.3">
      <c r="A73" s="4">
        <f>A72+A59+A47</f>
        <v>61640.65</v>
      </c>
      <c r="B73" s="21">
        <f>SUM(B47+B59+B72)</f>
        <v>51129</v>
      </c>
      <c r="C73" s="22">
        <f>A73-B73</f>
        <v>10511.650000000001</v>
      </c>
      <c r="D73" s="23" t="s">
        <v>40</v>
      </c>
      <c r="E73" s="4">
        <f>E72+E59+E47</f>
        <v>61639</v>
      </c>
      <c r="F73" s="21">
        <f>SUM(F47+F59+F72)</f>
        <v>51129</v>
      </c>
      <c r="G73" s="22">
        <f>E73-F73</f>
        <v>10510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-20167.47</v>
      </c>
      <c r="B76" s="37">
        <f>B31-B73</f>
        <v>-30879</v>
      </c>
      <c r="C76" s="38">
        <f>C31-C73</f>
        <v>10711.529999999995</v>
      </c>
      <c r="D76" s="39" t="s">
        <v>14</v>
      </c>
      <c r="E76" s="9">
        <v>-20167.009999999998</v>
      </c>
      <c r="F76" s="37">
        <f>F31-F73</f>
        <v>-30879</v>
      </c>
      <c r="G76" s="38">
        <f>SUM(E76-F76)</f>
        <v>10711.990000000002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2025-02-07T17:06:14Z</dcterms:modified>
</cp:coreProperties>
</file>