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5/"/>
    </mc:Choice>
  </mc:AlternateContent>
  <xr:revisionPtr revIDLastSave="27" documentId="13_ncr:1_{3A1C0674-1781-428A-91B4-3B935F7BD5B6}" xr6:coauthVersionLast="47" xr6:coauthVersionMax="47" xr10:uidLastSave="{F735295B-0D42-479E-9021-615FE7278BC1}"/>
  <bookViews>
    <workbookView xWindow="-108" yWindow="-108" windowWidth="23256" windowHeight="1389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C18" i="1" l="1"/>
  <c r="C14" i="1"/>
  <c r="C12" i="1"/>
  <c r="C9" i="1"/>
  <c r="C8" i="1" l="1"/>
  <c r="C36" i="1"/>
  <c r="C7" i="1"/>
  <c r="C35" i="1"/>
  <c r="C33" i="1"/>
  <c r="C34" i="1"/>
  <c r="C4" i="1"/>
  <c r="C32" i="1"/>
  <c r="C5" i="1"/>
  <c r="C3" i="1" l="1"/>
  <c r="C41" i="1" l="1"/>
  <c r="C27" i="1"/>
  <c r="B41" i="1"/>
  <c r="C42" i="1" l="1"/>
  <c r="C29" i="1"/>
  <c r="B27" i="1"/>
  <c r="B29" i="1" s="1"/>
  <c r="B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<sst xmlns="http://schemas.openxmlformats.org/spreadsheetml/2006/main" count="47" uniqueCount="47">
  <si>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</si>
  <si>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</si>
  <si>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</si>
  <si>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</si>
  <si>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</si>
  <si>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</si>
  <si>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</si>
  <si>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</si>
  <si>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</si>
  <si>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</si>
  <si>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</si>
  <si>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</si>
  <si>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</si>
  <si>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</si>
  <si>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</si>
  <si>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 xml:space="preserve">Waukesha County </t>
  </si>
  <si>
    <t>Chilton - Various raffles/drawing events</t>
  </si>
  <si>
    <t>Hangover Shoot</t>
  </si>
  <si>
    <t>WWA EXPO Booth</t>
  </si>
  <si>
    <t>Valley Bash</t>
  </si>
  <si>
    <t>West Allis Bash</t>
  </si>
  <si>
    <t>Nicolet</t>
  </si>
  <si>
    <t>Prairie du Chien</t>
  </si>
  <si>
    <t>2025 Budget</t>
  </si>
  <si>
    <t>West Allis Mini Bash/Turkey raffle drawing</t>
  </si>
  <si>
    <t>Notes</t>
  </si>
  <si>
    <t>EXPO Banquet</t>
  </si>
  <si>
    <t>February Class A</t>
  </si>
  <si>
    <t>October Class A</t>
  </si>
  <si>
    <t>December Class A</t>
  </si>
  <si>
    <t>2025 Cash Into WWA</t>
  </si>
  <si>
    <t>None held outside of events</t>
  </si>
  <si>
    <t>No Bash held, raffle drawing only - see below</t>
  </si>
  <si>
    <t>March Class A = West Allis Turkey</t>
  </si>
  <si>
    <t>Budgeted for Bash, see above</t>
  </si>
  <si>
    <t>Valley Seekins</t>
  </si>
  <si>
    <t>April Class A = Midland Wings Turkey</t>
  </si>
  <si>
    <t>No event scheduled</t>
  </si>
  <si>
    <t>Rain dated to Oct. 7, Springfield raffle drawn - see below</t>
  </si>
  <si>
    <t>SE WI Golf Outing Springfield</t>
  </si>
  <si>
    <t>June Class A = Valley Scheels Gift Card</t>
  </si>
  <si>
    <t>West Allis CZ Pistol</t>
  </si>
  <si>
    <t>West Allis Mini Bash</t>
  </si>
  <si>
    <t>Jail 'n Bail</t>
  </si>
  <si>
    <t>EXPO Decoy Auction</t>
  </si>
  <si>
    <t>August Class A = EXPO Nucanoe</t>
  </si>
  <si>
    <t>Reflects clothing sales only. WWA booths also sold approx $7500 in class A raffles and $4020 in calendars (134 sold)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</si>
</sst>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sz val="9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44" fontId="3" fillId="0" borderId="0" xfId="1" applyFont="1"/>
    <xf numFmtId="0" fontId="3" fillId="0" borderId="0" xfId="0" applyFont="1"/>
    <xf numFmtId="44" fontId="3" fillId="0" borderId="0" xfId="1" applyFont="1" applyBorder="1"/>
    <xf numFmtId="0" fontId="2" fillId="0" borderId="3" xfId="1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1" applyNumberFormat="1" applyFont="1" applyFill="1" applyBorder="1" applyAlignment="1">
      <alignment horizontal="left" wrapText="1"/>
    </xf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164" fontId="2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/>
    <xf numFmtId="0" fontId="0" fillId="0" borderId="1" xfId="0" applyBorder="1"/>
    <xf numFmtId="44" fontId="0" fillId="0" borderId="1" xfId="1" applyFont="1" applyBorder="1"/>
    <xf numFmtId="44" fontId="7" fillId="0" borderId="1" xfId="0" applyNumberFormat="1" applyFont="1" applyBorder="1"/>
    <xf numFmtId="44" fontId="4" fillId="0" borderId="1" xfId="0" applyNumberFormat="1" applyFont="1" applyBorder="1"/>
    <xf numFmtId="44" fontId="4" fillId="0" borderId="1" xfId="1" applyFont="1" applyBorder="1"/>
    <xf numFmtId="0" fontId="9" fillId="0" borderId="1" xfId="0" applyFont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5\2025%20Banquet%20Nets.xlsx" TargetMode="External"/><Relationship Id="rId1" Type="http://schemas.openxmlformats.org/officeDocument/2006/relationships/externalLinkPath" Target="file:///C:\Users\Owner\OneDrive%20-%20Wisconsin%20Waterfowl%20Association,%20Inc\Documents\Banquets\2025\2025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\Documents\Banquets\2025\2025%20Banquet%20Nets.xlsx" TargetMode="External"/><Relationship Id="rId1" Type="http://schemas.openxmlformats.org/officeDocument/2006/relationships/externalLinkPath" Target="file:///C:\Users\Owner\OneDrive\Documents\Banquets\2025\2025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8522dede8bb9505/Documents/Banquets/2025/2025%20Banquet%20Nets.xlsx" TargetMode="External"/><Relationship Id="rId1" Type="http://schemas.openxmlformats.org/officeDocument/2006/relationships/externalLinkPath" Target="/38522dede8bb9505/Documents/Banquets/2025/2025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3">
          <cell r="I3">
            <v>4222.13</v>
          </cell>
        </row>
        <row r="4">
          <cell r="I4">
            <v>25989.17</v>
          </cell>
        </row>
        <row r="5">
          <cell r="I5">
            <v>1691</v>
          </cell>
        </row>
        <row r="6">
          <cell r="I6">
            <v>44779.63</v>
          </cell>
        </row>
        <row r="7">
          <cell r="I7">
            <v>2162</v>
          </cell>
        </row>
        <row r="8">
          <cell r="I8">
            <v>20424.91</v>
          </cell>
        </row>
        <row r="10">
          <cell r="I10">
            <v>1952.27</v>
          </cell>
        </row>
        <row r="13">
          <cell r="I13">
            <v>2036</v>
          </cell>
        </row>
        <row r="14">
          <cell r="I14">
            <v>1829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9">
          <cell r="I9">
            <v>6110.35</v>
          </cell>
        </row>
        <row r="11">
          <cell r="I11">
            <v>3918.2200000000003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16">
          <cell r="I16">
            <v>6678.29</v>
          </cell>
        </row>
        <row r="18">
          <cell r="I18">
            <v>10556.53</v>
          </cell>
        </row>
        <row r="20">
          <cell r="I20">
            <v>4964.25</v>
          </cell>
        </row>
        <row r="30">
          <cell r="I30">
            <v>527.88</v>
          </cell>
        </row>
      </sheetData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2"/>
  <sheetViews>
    <sheetView tabSelected="1" topLeftCell="A9" zoomScale="86" workbookViewId="0">
      <selection activeCell="C25" sqref="C25"/>
    </sheetView>
  </sheetViews>
  <sheetFormatPr defaultRowHeight="14.4" x14ac:dyDescent="0.3"/>
  <cols>
    <col min="1" max="1" width="35.44140625" customWidth="1"/>
    <col min="2" max="2" width="16" customWidth="1"/>
    <col min="3" max="3" width="18.6640625" customWidth="1"/>
    <col min="4" max="4" width="48" customWidth="1"/>
    <col min="5" max="5" width="12.44140625" bestFit="1" customWidth="1"/>
    <col min="6" max="6" width="16.33203125" customWidth="1"/>
    <col min="7" max="7" width="9.44140625" style="20" customWidth="1"/>
    <col min="8" max="8" width="41.88671875" customWidth="1"/>
  </cols>
  <sheetData>
    <row r="1" spans="1:7" ht="20.399999999999999" customHeight="1" x14ac:dyDescent="0.3">
      <c r="A1" s="1" t="s">
        <v>0</v>
      </c>
      <c r="B1" s="2" t="s">
        <v>23</v>
      </c>
      <c r="C1" s="2" t="s">
        <v>30</v>
      </c>
      <c r="D1" s="2" t="s">
        <v>25</v>
      </c>
      <c r="E1" s="16"/>
      <c r="F1" s="10"/>
      <c r="G1"/>
    </row>
    <row r="2" spans="1:7" x14ac:dyDescent="0.3">
      <c r="A2" s="11" t="s">
        <v>17</v>
      </c>
      <c r="B2" s="13">
        <v>680</v>
      </c>
      <c r="C2" s="13">
        <v>193</v>
      </c>
      <c r="D2" s="13"/>
      <c r="E2" s="17"/>
      <c r="F2" s="12"/>
      <c r="G2"/>
    </row>
    <row r="3" spans="1:7" x14ac:dyDescent="0.3">
      <c r="A3" s="11" t="s">
        <v>20</v>
      </c>
      <c r="B3" s="13">
        <v>6700</v>
      </c>
      <c r="C3" s="13">
        <f>SUM('[1]2025 Nets'!$I$3)</f>
        <v>4222.13</v>
      </c>
      <c r="D3" s="13"/>
      <c r="E3" s="17"/>
      <c r="F3" s="12"/>
      <c r="G3"/>
    </row>
    <row r="4" spans="1:7" x14ac:dyDescent="0.3">
      <c r="A4" s="11" t="s">
        <v>1</v>
      </c>
      <c r="B4" s="13">
        <v>19500</v>
      </c>
      <c r="C4" s="13">
        <f>SUM('[1]2025 Nets'!$I$4)</f>
        <v>25989.17</v>
      </c>
      <c r="D4" s="13"/>
      <c r="E4" s="17"/>
      <c r="F4" s="12"/>
      <c r="G4"/>
    </row>
    <row r="5" spans="1:7" x14ac:dyDescent="0.3">
      <c r="A5" s="3" t="s">
        <v>9</v>
      </c>
      <c r="B5" s="4">
        <v>37000</v>
      </c>
      <c r="C5" s="13">
        <f>SUM('[1]2025 Nets'!$I$6)</f>
        <v>44779.63</v>
      </c>
      <c r="D5" s="13"/>
      <c r="E5" s="18"/>
      <c r="G5"/>
    </row>
    <row r="6" spans="1:7" ht="16.8" customHeight="1" x14ac:dyDescent="0.3">
      <c r="A6" s="3" t="s">
        <v>24</v>
      </c>
      <c r="B6" s="4">
        <v>0</v>
      </c>
      <c r="C6" s="13">
        <v>0</v>
      </c>
      <c r="D6" s="13" t="s">
        <v>32</v>
      </c>
      <c r="E6" s="18"/>
      <c r="G6"/>
    </row>
    <row r="7" spans="1:7" x14ac:dyDescent="0.3">
      <c r="A7" s="3" t="s">
        <v>15</v>
      </c>
      <c r="B7" s="4">
        <v>18000</v>
      </c>
      <c r="C7" s="13">
        <f>SUM('[1]2025 Nets'!$I$8)</f>
        <v>20424.91</v>
      </c>
      <c r="D7" s="13"/>
      <c r="E7" s="18"/>
      <c r="G7"/>
    </row>
    <row r="8" spans="1:7" x14ac:dyDescent="0.3">
      <c r="A8" s="3" t="s">
        <v>12</v>
      </c>
      <c r="B8" s="4">
        <v>3300</v>
      </c>
      <c r="C8" s="13">
        <f>SUM('[2]2025 Nets'!$I$9)</f>
        <v>6110.35</v>
      </c>
      <c r="D8" s="13"/>
      <c r="E8" s="18"/>
      <c r="G8"/>
    </row>
    <row r="9" spans="1:7" x14ac:dyDescent="0.3">
      <c r="A9" s="3" t="s">
        <v>13</v>
      </c>
      <c r="B9" s="4">
        <v>4300</v>
      </c>
      <c r="C9" s="13">
        <f>SUM('[2]2025 Nets'!$I$11)</f>
        <v>3918.2200000000003</v>
      </c>
      <c r="D9" s="13"/>
      <c r="E9" s="18"/>
      <c r="G9"/>
    </row>
    <row r="10" spans="1:7" ht="14.4" customHeight="1" x14ac:dyDescent="0.3">
      <c r="A10" s="3" t="s">
        <v>5</v>
      </c>
      <c r="B10" s="4">
        <v>10500</v>
      </c>
      <c r="C10" s="13"/>
      <c r="D10" s="13" t="s">
        <v>38</v>
      </c>
      <c r="E10" s="18"/>
      <c r="G10"/>
    </row>
    <row r="11" spans="1:7" ht="14.4" customHeight="1" x14ac:dyDescent="0.3">
      <c r="A11" s="3" t="s">
        <v>42</v>
      </c>
      <c r="B11" s="4">
        <v>0</v>
      </c>
      <c r="C11" s="13">
        <v>260</v>
      </c>
      <c r="D11" s="13"/>
      <c r="E11" s="18"/>
      <c r="G11"/>
    </row>
    <row r="12" spans="1:7" x14ac:dyDescent="0.3">
      <c r="A12" s="3" t="s">
        <v>2</v>
      </c>
      <c r="B12" s="4">
        <v>5500</v>
      </c>
      <c r="C12" s="13">
        <f>SUM('[3]2025 Nets'!$I$16)</f>
        <v>6678.29</v>
      </c>
      <c r="D12" s="13"/>
      <c r="E12" s="18"/>
      <c r="G12"/>
    </row>
    <row r="13" spans="1:7" x14ac:dyDescent="0.3">
      <c r="A13" s="3" t="s">
        <v>3</v>
      </c>
      <c r="B13" s="4">
        <v>5200</v>
      </c>
      <c r="C13" s="13"/>
      <c r="D13" s="13" t="s">
        <v>37</v>
      </c>
      <c r="E13" s="18"/>
      <c r="G13"/>
    </row>
    <row r="14" spans="1:7" x14ac:dyDescent="0.3">
      <c r="A14" s="3" t="s">
        <v>4</v>
      </c>
      <c r="B14" s="4">
        <v>9000</v>
      </c>
      <c r="C14" s="13">
        <f>SUM('[3]2025 Nets'!$I$18)</f>
        <v>10556.53</v>
      </c>
      <c r="D14" s="13"/>
      <c r="E14" s="18"/>
      <c r="G14"/>
    </row>
    <row r="15" spans="1:7" x14ac:dyDescent="0.3">
      <c r="A15" s="3" t="s">
        <v>6</v>
      </c>
      <c r="B15" s="4">
        <v>2000</v>
      </c>
      <c r="C15" s="13"/>
      <c r="D15" s="13"/>
      <c r="E15" s="18"/>
      <c r="G15"/>
    </row>
    <row r="16" spans="1:7" ht="25.8" x14ac:dyDescent="0.3">
      <c r="A16" s="3" t="s">
        <v>18</v>
      </c>
      <c r="B16" s="4">
        <v>1000</v>
      </c>
      <c r="C16" s="13">
        <v>605</v>
      </c>
      <c r="D16" s="26" t="s">
        <v>46</v>
      </c>
      <c r="E16" s="18"/>
      <c r="G16"/>
    </row>
    <row r="17" spans="1:7" x14ac:dyDescent="0.3">
      <c r="A17" s="3" t="s">
        <v>26</v>
      </c>
      <c r="B17" s="14">
        <v>5000</v>
      </c>
      <c r="C17" s="13"/>
      <c r="D17" s="13"/>
      <c r="E17" s="18"/>
      <c r="G17"/>
    </row>
    <row r="18" spans="1:7" x14ac:dyDescent="0.3">
      <c r="A18" s="3" t="s">
        <v>44</v>
      </c>
      <c r="B18" s="14">
        <v>0</v>
      </c>
      <c r="C18" s="13">
        <f>SUM('[3]2025 Nets'!$I$20)</f>
        <v>4964.25</v>
      </c>
      <c r="D18" s="13"/>
      <c r="E18" s="18"/>
      <c r="G18"/>
    </row>
    <row r="19" spans="1:7" x14ac:dyDescent="0.3">
      <c r="A19" s="3" t="s">
        <v>7</v>
      </c>
      <c r="B19" s="4">
        <v>11700</v>
      </c>
      <c r="C19" s="13"/>
      <c r="D19" s="13"/>
      <c r="E19" s="18"/>
      <c r="G19"/>
    </row>
    <row r="20" spans="1:7" x14ac:dyDescent="0.3">
      <c r="A20" s="3" t="s">
        <v>8</v>
      </c>
      <c r="B20" s="4">
        <v>5000</v>
      </c>
      <c r="C20" s="13"/>
      <c r="D20" s="13"/>
      <c r="E20" s="18"/>
      <c r="G20"/>
    </row>
    <row r="21" spans="1:7" x14ac:dyDescent="0.3">
      <c r="A21" s="3" t="s">
        <v>22</v>
      </c>
      <c r="B21" s="4">
        <v>1000</v>
      </c>
      <c r="C21" s="13"/>
      <c r="D21" s="13"/>
      <c r="E21" s="18"/>
      <c r="G21"/>
    </row>
    <row r="22" spans="1:7" x14ac:dyDescent="0.3">
      <c r="A22" s="3" t="s">
        <v>19</v>
      </c>
      <c r="B22" s="4">
        <v>2700</v>
      </c>
      <c r="C22" s="13"/>
      <c r="D22" s="13"/>
      <c r="E22" s="18"/>
      <c r="G22"/>
    </row>
    <row r="23" spans="1:7" x14ac:dyDescent="0.3">
      <c r="A23" s="3" t="s">
        <v>21</v>
      </c>
      <c r="B23" s="4">
        <v>2000</v>
      </c>
      <c r="C23" s="13"/>
      <c r="D23" s="13"/>
      <c r="E23" s="18"/>
      <c r="G23"/>
    </row>
    <row r="24" spans="1:7" x14ac:dyDescent="0.3">
      <c r="A24" s="3" t="s">
        <v>16</v>
      </c>
      <c r="B24" s="4">
        <v>3500</v>
      </c>
      <c r="C24" s="13">
        <f>SUM('[3]2025 Nets'!$I$30)</f>
        <v>527.88</v>
      </c>
      <c r="D24" s="13" t="s">
        <v>43</v>
      </c>
      <c r="E24" s="18"/>
      <c r="G24"/>
    </row>
    <row r="25" spans="1:7" x14ac:dyDescent="0.3">
      <c r="A25" s="3" t="s">
        <v>10</v>
      </c>
      <c r="B25" s="4">
        <v>2500</v>
      </c>
      <c r="C25" s="13"/>
      <c r="D25" s="13"/>
      <c r="E25" s="18"/>
      <c r="G25"/>
    </row>
    <row r="26" spans="1:7" x14ac:dyDescent="0.3">
      <c r="A26" s="3" t="s">
        <v>11</v>
      </c>
      <c r="B26" s="4">
        <v>10000</v>
      </c>
      <c r="C26" s="13"/>
      <c r="D26" s="13"/>
      <c r="E26" s="18"/>
      <c r="G26"/>
    </row>
    <row r="27" spans="1:7" x14ac:dyDescent="0.3">
      <c r="A27" s="5"/>
      <c r="B27" s="6">
        <f>SUM(B2:B26)</f>
        <v>166080</v>
      </c>
      <c r="C27" s="6">
        <f>SUM(C2:C26)</f>
        <v>129229.36</v>
      </c>
      <c r="D27" s="6"/>
      <c r="E27" s="19"/>
      <c r="G27"/>
    </row>
    <row r="28" spans="1:7" ht="16.2" x14ac:dyDescent="0.45">
      <c r="A28" s="3" t="s">
        <v>14</v>
      </c>
      <c r="B28" s="15">
        <v>35000</v>
      </c>
      <c r="C28" s="9"/>
      <c r="D28" s="9"/>
      <c r="E28" s="18"/>
      <c r="G28"/>
    </row>
    <row r="29" spans="1:7" x14ac:dyDescent="0.3">
      <c r="A29" s="8"/>
      <c r="B29" s="6">
        <f>SUM(B27:B28)</f>
        <v>201080</v>
      </c>
      <c r="C29" s="6">
        <f>SUM(C27:C28)</f>
        <v>129229.36</v>
      </c>
      <c r="D29" s="7"/>
      <c r="E29" s="18"/>
      <c r="G29"/>
    </row>
    <row r="30" spans="1:7" x14ac:dyDescent="0.3">
      <c r="E30" s="7"/>
      <c r="F30" s="7"/>
      <c r="G30" s="18"/>
    </row>
    <row r="31" spans="1:7" x14ac:dyDescent="0.3">
      <c r="A31" s="21" t="s">
        <v>27</v>
      </c>
      <c r="B31" s="22">
        <v>2000</v>
      </c>
      <c r="C31" s="22">
        <v>0</v>
      </c>
      <c r="D31" s="21" t="s">
        <v>31</v>
      </c>
      <c r="E31" s="20"/>
      <c r="G31"/>
    </row>
    <row r="32" spans="1:7" x14ac:dyDescent="0.3">
      <c r="A32" s="21" t="s">
        <v>33</v>
      </c>
      <c r="B32" s="22">
        <v>1000</v>
      </c>
      <c r="C32" s="22">
        <f>SUM('[1]2025 Nets'!$I$7)</f>
        <v>2162</v>
      </c>
      <c r="D32" s="21" t="s">
        <v>34</v>
      </c>
      <c r="E32" s="20"/>
      <c r="G32"/>
    </row>
    <row r="33" spans="1:7" x14ac:dyDescent="0.3">
      <c r="A33" s="21" t="s">
        <v>35</v>
      </c>
      <c r="B33" s="22">
        <v>0</v>
      </c>
      <c r="C33" s="22">
        <f>SUM('[1]2025 Nets'!$I$5)</f>
        <v>1691</v>
      </c>
      <c r="D33" s="21"/>
      <c r="E33" s="20"/>
      <c r="G33"/>
    </row>
    <row r="34" spans="1:7" x14ac:dyDescent="0.3">
      <c r="A34" s="3" t="s">
        <v>36</v>
      </c>
      <c r="B34" s="22">
        <v>2000</v>
      </c>
      <c r="C34" s="22">
        <f>SUM('[1]2025 Nets'!$I$10)</f>
        <v>1952.27</v>
      </c>
      <c r="D34" s="21"/>
      <c r="E34" s="20"/>
      <c r="G34"/>
    </row>
    <row r="35" spans="1:7" x14ac:dyDescent="0.3">
      <c r="A35" s="3" t="s">
        <v>39</v>
      </c>
      <c r="B35" s="22">
        <v>0</v>
      </c>
      <c r="C35" s="22">
        <f>SUM('[1]2025 Nets'!$I$13)</f>
        <v>2036</v>
      </c>
      <c r="D35" s="21"/>
      <c r="E35" s="20"/>
      <c r="G35"/>
    </row>
    <row r="36" spans="1:7" x14ac:dyDescent="0.3">
      <c r="A36" s="3" t="s">
        <v>40</v>
      </c>
      <c r="B36" s="22">
        <v>2000</v>
      </c>
      <c r="C36" s="22">
        <f>SUM('[1]2025 Nets'!$I$14)</f>
        <v>1829</v>
      </c>
      <c r="D36" s="21"/>
      <c r="E36" s="20"/>
      <c r="G36"/>
    </row>
    <row r="37" spans="1:7" x14ac:dyDescent="0.3">
      <c r="A37" s="3" t="s">
        <v>41</v>
      </c>
      <c r="B37" s="22">
        <v>0</v>
      </c>
      <c r="C37" s="22">
        <v>737.14</v>
      </c>
      <c r="D37" s="21"/>
      <c r="E37" s="20"/>
      <c r="G37"/>
    </row>
    <row r="38" spans="1:7" x14ac:dyDescent="0.3">
      <c r="A38" s="3" t="s">
        <v>45</v>
      </c>
      <c r="B38" s="22">
        <v>5000</v>
      </c>
      <c r="C38" s="22"/>
      <c r="D38" s="21"/>
      <c r="E38" s="20"/>
      <c r="G38"/>
    </row>
    <row r="39" spans="1:7" x14ac:dyDescent="0.3">
      <c r="A39" s="3" t="s">
        <v>28</v>
      </c>
      <c r="B39" s="22">
        <v>2000</v>
      </c>
      <c r="C39" s="22"/>
      <c r="D39" s="21"/>
      <c r="E39" s="20"/>
      <c r="G39"/>
    </row>
    <row r="40" spans="1:7" x14ac:dyDescent="0.3">
      <c r="A40" s="3" t="s">
        <v>29</v>
      </c>
      <c r="B40" s="22">
        <v>3500</v>
      </c>
      <c r="C40" s="22"/>
      <c r="D40" s="21"/>
      <c r="E40" s="20"/>
      <c r="G40"/>
    </row>
    <row r="41" spans="1:7" ht="16.2" x14ac:dyDescent="0.45">
      <c r="A41" s="21"/>
      <c r="B41" s="23">
        <f>SUM(B31:B40)</f>
        <v>17500</v>
      </c>
      <c r="C41" s="25">
        <f>SUM(C31:C40)</f>
        <v>10407.41</v>
      </c>
      <c r="D41" s="21"/>
      <c r="E41" s="20"/>
      <c r="G41"/>
    </row>
    <row r="42" spans="1:7" x14ac:dyDescent="0.3">
      <c r="A42" s="21"/>
      <c r="B42" s="24">
        <f>SUM(B41+B29)</f>
        <v>218580</v>
      </c>
      <c r="C42" s="24">
        <f>SUM(C27+C41+C28)</f>
        <v>139636.76999999999</v>
      </c>
      <c r="D42" s="21"/>
      <c r="E42" s="20"/>
      <c r="G42"/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2025-09-12T10:45:16Z</dcterms:modified>
</cp:coreProperties>
</file>