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5/08-2025/"/>
    </mc:Choice>
  </mc:AlternateContent>
  <xr:revisionPtr revIDLastSave="192" documentId="8_{D7E9E51A-1881-4A79-8A40-A2839077790B}" xr6:coauthVersionLast="47" xr6:coauthVersionMax="47" xr10:uidLastSave="{62B0AE6F-D59C-4EC0-B321-C680F007268C}"/>
  <bookViews>
    <workbookView xWindow="10512" yWindow="0" windowWidth="11712" windowHeight="13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1" l="1"/>
  <c r="B72" i="1"/>
  <c r="A47" i="1"/>
  <c r="C56" i="1"/>
  <c r="A59" i="1"/>
  <c r="G56" i="1"/>
  <c r="G54" i="1"/>
  <c r="G16" i="1"/>
  <c r="G14" i="1"/>
  <c r="C54" i="1"/>
  <c r="C16" i="1"/>
  <c r="C14" i="1"/>
  <c r="C43" i="1"/>
  <c r="E59" i="1"/>
  <c r="F72" i="1"/>
  <c r="E47" i="1"/>
  <c r="E29" i="1"/>
  <c r="E20" i="1"/>
  <c r="E31" i="1" s="1"/>
  <c r="F59" i="1"/>
  <c r="F47" i="1"/>
  <c r="F29" i="1"/>
  <c r="F20" i="1"/>
  <c r="F73" i="1"/>
  <c r="F31" i="1"/>
  <c r="G57" i="1"/>
  <c r="G17" i="1"/>
  <c r="F76" i="1"/>
  <c r="C57" i="1"/>
  <c r="C17" i="1"/>
  <c r="C25" i="1"/>
  <c r="C24" i="1"/>
  <c r="B20" i="1"/>
  <c r="B29" i="1"/>
  <c r="B31" i="1"/>
  <c r="B47" i="1"/>
  <c r="B59" i="1"/>
  <c r="B73" i="1"/>
  <c r="B76" i="1"/>
  <c r="A72" i="1"/>
  <c r="G9" i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G72" i="1"/>
  <c r="G76" i="1"/>
  <c r="G59" i="1" l="1"/>
  <c r="E73" i="1"/>
  <c r="G73" i="1" s="1"/>
  <c r="G47" i="1"/>
  <c r="G29" i="1"/>
  <c r="G20" i="1"/>
  <c r="G31" i="1" s="1"/>
  <c r="C59" i="1"/>
  <c r="C47" i="1"/>
  <c r="C72" i="1"/>
  <c r="A73" i="1"/>
  <c r="C73" i="1" s="1"/>
  <c r="C29" i="1"/>
  <c r="A31" i="1"/>
  <c r="C20" i="1"/>
  <c r="A76" i="1" l="1"/>
  <c r="C31" i="1"/>
  <c r="C7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tc={0752D29B-0586-4FB4-AD3D-9C165AB1814A}</author>
    <author>tc={A76D1C9F-8C67-4939-9839-5B066825606C}</author>
    <author>tc={8089E638-881F-4F91-B74D-30519EFD07AD}</author>
    <author>tc={93FD9895-B640-4EAC-9CB8-525AFB595675}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 Fox Valley Golf Outing</t>
        </r>
      </text>
    </comment>
    <comment ref="A10" authorId="1" shapeId="0" xr:uid="{0752D29B-0586-4FB4-AD3D-9C165AB1814A}">
      <text>
        <t>[Threaded comment]
Your version of Excel allows you to read this threaded comment; however, any edits to it will get removed if the file is opened in a newer version of Excel. Learn more: https://go.microsoft.com/fwlink/?linkid=870924
Comment:
    $5549 Decoy auction, calendar raffle sales, wood duck boxes</t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$715 sustaining monthly donations</t>
        </r>
      </text>
    </comment>
    <comment ref="A13" authorId="0" shapeId="0" xr:uid="{F8F1A63D-B8D6-4CF8-9665-151EB996F4F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$1978 Duck Stamp</t>
        </r>
      </text>
    </comment>
    <comment ref="A14" authorId="0" shapeId="0" xr:uid="{097CCED0-1B07-44F6-A2CB-64AA41AF29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$1250.03 LYR,  $1261.53 PLE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EXPO SHC donations, donations, interest</t>
        </r>
      </text>
    </comment>
    <comment ref="A37" authorId="2" shapeId="0" xr:uid="{A76D1C9F-8C67-4939-9839-5B066825606C}">
      <text>
        <t>[Threaded comment]
Your version of Excel allows you to read this threaded comment; however, any edits to it will get removed if the file is opened in a newer version of Excel. Learn more: https://go.microsoft.com/fwlink/?linkid=870924
Comment:
    Includes EXPO lodging for Seibert &amp; Patzfahl</t>
      </text>
    </comment>
    <comment ref="A39" authorId="0" shapeId="0" xr:uid="{80D9B7F7-CC44-45BD-8784-50502C1B05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firearms processing, raffle tix, class B licenses, office supplies</t>
        </r>
      </text>
    </comment>
    <comment ref="A51" authorId="3" shapeId="0" xr:uid="{8089E638-881F-4F91-B74D-30519EFD07AD}">
      <text>
        <t>[Threaded comment]
Your version of Excel allows you to read this threaded comment; however, any edits to it will get removed if the file is opened in a newer version of Excel. Learn more: https://go.microsoft.com/fwlink/?linkid=870924
Comment:
    Bartels/Rzchowski EXPO travel</t>
      </text>
    </comment>
    <comment ref="A52" authorId="4" shapeId="0" xr:uid="{93FD9895-B640-4EAC-9CB8-525AFB595675}">
      <text>
        <t>[Threaded comment]
Your version of Excel allows you to read this threaded comment; however, any edits to it will get removed if the file is opened in a newer version of Excel. Learn more: https://go.microsoft.com/fwlink/?linkid=870924
Comment:
Reply:
    Decoy auction, wood duck box, mem gift shipping; checks; phone/internet</t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$5920.54 HRP/Duck Stamp, $9605.58 NRCS</t>
        </r>
      </text>
    </comment>
    <comment ref="A54" authorId="0" shapeId="0" xr:uid="{F3150EFA-0002-406A-9BDB-09E1EE4AEA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$1479.13 PLE, $691.25 LYR, $202.73 FFLM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lobbying</t>
        </r>
      </text>
    </comment>
    <comment ref="A71" authorId="5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<sst xmlns="http://schemas.openxmlformats.org/spreadsheetml/2006/main" count="68" uniqueCount="54">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</sst>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1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3" fontId="4" fillId="0" borderId="2" xfId="1" applyNumberFormat="1" applyFont="1" applyFill="1" applyBorder="1"/>
    <xf numFmtId="3" fontId="4" fillId="0" borderId="0" xfId="1" applyNumberFormat="1" applyFont="1" applyFill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3" fillId="0" borderId="7" xfId="0" applyFont="1" applyFill="1" applyBorder="1" applyAlignment="1">
      <alignment horizontal="center"/>
    </xf>
    <xf numFmtId="3" fontId="5" fillId="0" borderId="3" xfId="0" applyNumberFormat="1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elcy Boettcher" id="{12179914-D3D1-4A23-9599-8331C40331FC}" userId="38522dede8bb9505" providerId="Windows Live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0" dT="2025-09-04T15:16:45.06" personId="{12179914-D3D1-4A23-9599-8331C40331FC}" id="{0752D29B-0586-4FB4-AD3D-9C165AB1814A}">
    <text>$5549 Decoy auction, calendar raffle sales, wood duck boxes</text>
  </threadedComment>
  <threadedComment ref="A37" dT="2025-09-06T00:48:10.79" personId="{12179914-D3D1-4A23-9599-8331C40331FC}" id="{A76D1C9F-8C67-4939-9839-5B066825606C}">
    <text>Includes EXPO lodging for Seibert &amp; Patzfahl</text>
  </threadedComment>
  <threadedComment ref="A51" dT="2025-09-06T00:57:41.46" personId="{12179914-D3D1-4A23-9599-8331C40331FC}" id="{8089E638-881F-4F91-B74D-30519EFD07AD}">
    <text>Bartels/Rzchowski EXPO travel</text>
  </threadedComment>
  <threadedComment ref="A52" dT="2025-08-08T20:22:18.85" personId="{12179914-D3D1-4A23-9599-8331C40331FC}" id="{93FD9895-B640-4EAC-9CB8-525AFB595675}">
    <text/>
  </threadedComment>
  <threadedComment ref="A52" dT="2025-09-06T00:55:23.36" personId="{12179914-D3D1-4A23-9599-8331C40331FC}" id="{39723D6C-80BD-4A1E-9828-E5464986DB1E}" parentId="{93FD9895-B640-4EAC-9CB8-525AFB595675}">
    <text>Decoy auction, wood duck box, mem gift shipping; checks; phone/internet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zoomScale="85" zoomScaleNormal="85" workbookViewId="0">
      <selection activeCell="A14" sqref="A14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9" max="9" width="10.5546875" customWidth="1"/>
    <col min="10" max="10" width="10.5546875" bestFit="1" customWidth="1"/>
  </cols>
  <sheetData>
    <row r="1" spans="1:12" x14ac:dyDescent="0.3">
      <c r="A1" s="47" t="s">
        <v>0</v>
      </c>
      <c r="B1" s="47"/>
      <c r="C1" s="47"/>
      <c r="D1" s="47"/>
      <c r="E1" s="47"/>
      <c r="F1" s="47"/>
      <c r="G1" s="47"/>
    </row>
    <row r="2" spans="1:12" x14ac:dyDescent="0.3">
      <c r="A2" s="47" t="s">
        <v>1</v>
      </c>
      <c r="B2" s="47"/>
      <c r="C2" s="47"/>
      <c r="D2" s="47"/>
      <c r="E2" s="47"/>
      <c r="F2" s="47"/>
      <c r="G2" s="47"/>
    </row>
    <row r="3" spans="1:12" x14ac:dyDescent="0.3">
      <c r="A3" s="48">
        <v>45900</v>
      </c>
      <c r="B3" s="48"/>
      <c r="C3" s="48"/>
      <c r="D3" s="48"/>
      <c r="E3" s="48"/>
      <c r="F3" s="48"/>
      <c r="G3" s="48"/>
    </row>
    <row r="6" spans="1:12" x14ac:dyDescent="0.3">
      <c r="A6" s="43" t="s">
        <v>2</v>
      </c>
      <c r="B6" s="44"/>
      <c r="C6" s="45"/>
      <c r="D6" s="10">
        <v>45900</v>
      </c>
      <c r="E6" s="46" t="s">
        <v>3</v>
      </c>
      <c r="F6" s="44"/>
      <c r="G6" s="45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9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37524.92</v>
      </c>
      <c r="B9" s="16">
        <v>49250</v>
      </c>
      <c r="C9" s="17">
        <f>A9-B9</f>
        <v>-11725.080000000002</v>
      </c>
      <c r="D9" s="18" t="s">
        <v>15</v>
      </c>
      <c r="E9" s="41">
        <v>291706</v>
      </c>
      <c r="F9" s="16">
        <v>316750</v>
      </c>
      <c r="G9" s="17">
        <f t="shared" ref="G9:G18" si="0">E9-F9</f>
        <v>-25044</v>
      </c>
      <c r="H9" s="19"/>
    </row>
    <row r="10" spans="1:12" x14ac:dyDescent="0.3">
      <c r="A10" s="3">
        <v>10658.75</v>
      </c>
      <c r="B10" s="16">
        <v>8800</v>
      </c>
      <c r="C10" s="17">
        <f>A10-B10</f>
        <v>1858.75</v>
      </c>
      <c r="D10" s="18" t="s">
        <v>16</v>
      </c>
      <c r="E10" s="3">
        <v>18053</v>
      </c>
      <c r="F10" s="16">
        <v>19350</v>
      </c>
      <c r="G10" s="17">
        <f t="shared" si="0"/>
        <v>-1297</v>
      </c>
      <c r="H10" s="19"/>
    </row>
    <row r="11" spans="1:12" x14ac:dyDescent="0.3">
      <c r="A11" s="3">
        <v>1730</v>
      </c>
      <c r="B11" s="16">
        <v>4500</v>
      </c>
      <c r="C11" s="17">
        <f t="shared" ref="C11:C18" si="1">A11-B11</f>
        <v>-2770</v>
      </c>
      <c r="D11" s="18" t="s">
        <v>41</v>
      </c>
      <c r="E11" s="3">
        <v>13105</v>
      </c>
      <c r="F11" s="16">
        <v>13800</v>
      </c>
      <c r="G11" s="17">
        <f t="shared" si="0"/>
        <v>-695</v>
      </c>
      <c r="H11" s="19"/>
      <c r="I11" s="42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1978</v>
      </c>
      <c r="B13" s="16">
        <v>3600</v>
      </c>
      <c r="C13" s="17">
        <f t="shared" si="1"/>
        <v>-1622</v>
      </c>
      <c r="D13" s="18" t="s">
        <v>47</v>
      </c>
      <c r="E13" s="3">
        <v>36637</v>
      </c>
      <c r="F13" s="16">
        <v>73960</v>
      </c>
      <c r="G13" s="17">
        <f t="shared" si="0"/>
        <v>-37323</v>
      </c>
      <c r="H13" s="19"/>
      <c r="I13" s="42"/>
    </row>
    <row r="14" spans="1:12" x14ac:dyDescent="0.3">
      <c r="A14" s="3">
        <v>2511.56</v>
      </c>
      <c r="B14" s="16">
        <v>8125</v>
      </c>
      <c r="C14" s="17">
        <f t="shared" si="1"/>
        <v>-5613.4400000000005</v>
      </c>
      <c r="D14" s="18" t="s">
        <v>46</v>
      </c>
      <c r="E14" s="3">
        <v>348276</v>
      </c>
      <c r="F14" s="16">
        <v>306085</v>
      </c>
      <c r="G14" s="17">
        <f t="shared" si="0"/>
        <v>42191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0</v>
      </c>
      <c r="F15" s="16">
        <v>0</v>
      </c>
      <c r="G15" s="17">
        <f t="shared" si="0"/>
        <v>0</v>
      </c>
      <c r="H15" s="19"/>
    </row>
    <row r="16" spans="1:12" x14ac:dyDescent="0.3">
      <c r="A16" s="3">
        <v>2415.84</v>
      </c>
      <c r="B16" s="16">
        <v>9000</v>
      </c>
      <c r="C16" s="17">
        <f t="shared" si="1"/>
        <v>-6584.16</v>
      </c>
      <c r="D16" s="18" t="s">
        <v>49</v>
      </c>
      <c r="E16" s="3">
        <v>115340</v>
      </c>
      <c r="F16" s="16">
        <v>72300</v>
      </c>
      <c r="G16" s="17">
        <f t="shared" si="0"/>
        <v>43040</v>
      </c>
      <c r="H16" s="19"/>
    </row>
    <row r="17" spans="1:10" x14ac:dyDescent="0.3">
      <c r="A17" s="3">
        <v>67735.740000000005</v>
      </c>
      <c r="B17" s="16">
        <v>35000</v>
      </c>
      <c r="C17" s="17">
        <f t="shared" si="1"/>
        <v>32735.740000000005</v>
      </c>
      <c r="D17" s="18" t="s">
        <v>44</v>
      </c>
      <c r="E17" s="3">
        <v>193802</v>
      </c>
      <c r="F17" s="16">
        <v>142675</v>
      </c>
      <c r="G17" s="17">
        <f t="shared" si="0"/>
        <v>51127</v>
      </c>
      <c r="H17" s="19"/>
    </row>
    <row r="18" spans="1:10" x14ac:dyDescent="0.3">
      <c r="A18" s="3">
        <v>1020.94</v>
      </c>
      <c r="B18" s="16">
        <v>1000</v>
      </c>
      <c r="C18" s="17">
        <f t="shared" si="1"/>
        <v>20.940000000000055</v>
      </c>
      <c r="D18" s="20" t="s">
        <v>12</v>
      </c>
      <c r="E18" s="3">
        <v>18402</v>
      </c>
      <c r="F18" s="16">
        <v>8500</v>
      </c>
      <c r="G18" s="17">
        <f t="shared" si="0"/>
        <v>9902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125575.75</v>
      </c>
      <c r="B20" s="21">
        <f>SUM(B9:B19)</f>
        <v>119275</v>
      </c>
      <c r="C20" s="22">
        <f>SUM(C9:C19)</f>
        <v>6300.7500000000018</v>
      </c>
      <c r="D20" s="23" t="s">
        <v>8</v>
      </c>
      <c r="E20" s="4">
        <f>SUM(E9:E19)</f>
        <v>1035321</v>
      </c>
      <c r="F20" s="21">
        <f>SUM(F9:F19)</f>
        <v>953420</v>
      </c>
      <c r="G20" s="22">
        <f>SUM(G9:G19)</f>
        <v>81901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31151.59</v>
      </c>
      <c r="B23" s="16">
        <v>29550</v>
      </c>
      <c r="C23" s="17">
        <f>SUM(A23-B23)</f>
        <v>1601.5900000000001</v>
      </c>
      <c r="D23" s="18" t="s">
        <v>18</v>
      </c>
      <c r="E23" s="3">
        <v>168786</v>
      </c>
      <c r="F23" s="16">
        <v>190020</v>
      </c>
      <c r="G23" s="17">
        <f>SUM(E23-F23)</f>
        <v>-21234</v>
      </c>
      <c r="H23" s="19"/>
      <c r="J23" s="16"/>
    </row>
    <row r="24" spans="1:10" x14ac:dyDescent="0.3">
      <c r="A24" s="3">
        <v>3663.59</v>
      </c>
      <c r="B24" s="16">
        <v>5000</v>
      </c>
      <c r="C24" s="17">
        <f>SUM(A24-B24)</f>
        <v>-1336.4099999999999</v>
      </c>
      <c r="D24" s="18" t="s">
        <v>19</v>
      </c>
      <c r="E24" s="3">
        <v>9185</v>
      </c>
      <c r="F24" s="16">
        <v>5550</v>
      </c>
      <c r="G24" s="17">
        <f>SUM(E24-F24)</f>
        <v>3635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34815.18</v>
      </c>
      <c r="B29" s="21">
        <f>SUM(B22:B28)</f>
        <v>34550</v>
      </c>
      <c r="C29" s="22">
        <f>SUM(C23:C28)</f>
        <v>265.18000000000029</v>
      </c>
      <c r="D29" s="23" t="s">
        <v>11</v>
      </c>
      <c r="E29" s="4">
        <f>SUM(E22:E28)</f>
        <v>177971</v>
      </c>
      <c r="F29" s="21">
        <f>SUM(F22:F28)</f>
        <v>195570</v>
      </c>
      <c r="G29" s="22">
        <f>SUM(G23:G28)</f>
        <v>-17599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90760.57</v>
      </c>
      <c r="B31" s="21">
        <f>B20-B29</f>
        <v>84725</v>
      </c>
      <c r="C31" s="22">
        <f>C20-C29</f>
        <v>6035.5700000000015</v>
      </c>
      <c r="D31" s="23" t="s">
        <v>20</v>
      </c>
      <c r="E31" s="4">
        <f>E20-E29</f>
        <v>857350</v>
      </c>
      <c r="F31" s="21">
        <f>F20-F29</f>
        <v>757850</v>
      </c>
      <c r="G31" s="22">
        <f>G20-G29</f>
        <v>99500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4413.03</v>
      </c>
      <c r="B35" s="16">
        <v>5000</v>
      </c>
      <c r="C35" s="17">
        <f>SUM(A35-B35)</f>
        <v>-586.97000000000025</v>
      </c>
      <c r="D35" s="20" t="s">
        <v>26</v>
      </c>
      <c r="E35" s="3">
        <v>43765</v>
      </c>
      <c r="F35" s="16">
        <v>41200</v>
      </c>
      <c r="G35" s="17">
        <f>SUM(E35-F35)</f>
        <v>2565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1313</v>
      </c>
      <c r="B37" s="16">
        <v>260</v>
      </c>
      <c r="C37" s="17">
        <f t="shared" si="2"/>
        <v>1053</v>
      </c>
      <c r="D37" s="20" t="s">
        <v>23</v>
      </c>
      <c r="E37" s="3">
        <v>3054</v>
      </c>
      <c r="F37" s="16">
        <v>2080</v>
      </c>
      <c r="G37" s="17">
        <f t="shared" si="3"/>
        <v>974</v>
      </c>
      <c r="H37" s="19"/>
    </row>
    <row r="38" spans="1:8" x14ac:dyDescent="0.3">
      <c r="A38" s="3">
        <v>198.34</v>
      </c>
      <c r="B38" s="16">
        <v>130</v>
      </c>
      <c r="C38" s="17">
        <f t="shared" si="2"/>
        <v>68.34</v>
      </c>
      <c r="D38" s="20" t="s">
        <v>24</v>
      </c>
      <c r="E38" s="3">
        <v>1309</v>
      </c>
      <c r="F38" s="16">
        <v>1040</v>
      </c>
      <c r="G38" s="17">
        <f t="shared" si="3"/>
        <v>269</v>
      </c>
      <c r="H38" s="19"/>
    </row>
    <row r="39" spans="1:8" x14ac:dyDescent="0.3">
      <c r="A39" s="3">
        <v>2420.29</v>
      </c>
      <c r="B39" s="16">
        <v>700</v>
      </c>
      <c r="C39" s="17">
        <f>SUM(A39-B39)</f>
        <v>1720.29</v>
      </c>
      <c r="D39" s="20" t="s">
        <v>27</v>
      </c>
      <c r="E39" s="3">
        <v>13213</v>
      </c>
      <c r="F39" s="16">
        <v>8600</v>
      </c>
      <c r="G39" s="17">
        <f t="shared" si="3"/>
        <v>4613</v>
      </c>
      <c r="H39" s="19"/>
    </row>
    <row r="40" spans="1:8" x14ac:dyDescent="0.3">
      <c r="A40" s="3">
        <v>0</v>
      </c>
      <c r="B40" s="16">
        <v>25</v>
      </c>
      <c r="C40" s="17">
        <f t="shared" si="2"/>
        <v>-25</v>
      </c>
      <c r="D40" s="20" t="s">
        <v>39</v>
      </c>
      <c r="E40" s="3">
        <v>351</v>
      </c>
      <c r="F40" s="16">
        <v>200</v>
      </c>
      <c r="G40" s="17">
        <f t="shared" si="3"/>
        <v>151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0</v>
      </c>
      <c r="F44" s="16">
        <v>0</v>
      </c>
      <c r="G44" s="17">
        <f t="shared" si="3"/>
        <v>0</v>
      </c>
      <c r="H44" s="19"/>
    </row>
    <row r="45" spans="1:8" x14ac:dyDescent="0.3">
      <c r="A45" s="3">
        <v>430</v>
      </c>
      <c r="B45" s="16">
        <v>391</v>
      </c>
      <c r="C45" s="17">
        <f t="shared" si="2"/>
        <v>39</v>
      </c>
      <c r="D45" s="20" t="s">
        <v>34</v>
      </c>
      <c r="E45" s="3">
        <v>3429</v>
      </c>
      <c r="F45" s="16">
        <v>3233</v>
      </c>
      <c r="G45" s="17">
        <f t="shared" si="3"/>
        <v>196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280</v>
      </c>
      <c r="F46" s="34">
        <v>500</v>
      </c>
      <c r="G46" s="35">
        <f t="shared" si="3"/>
        <v>-220</v>
      </c>
      <c r="H46" s="19"/>
    </row>
    <row r="47" spans="1:8" x14ac:dyDescent="0.3">
      <c r="A47" s="3">
        <f>SUM(A35:A46)</f>
        <v>8774.66</v>
      </c>
      <c r="B47" s="16">
        <f>SUM(B35:B46)</f>
        <v>6506</v>
      </c>
      <c r="C47" s="17">
        <f>SUM(C35:C46)</f>
        <v>2268.66</v>
      </c>
      <c r="D47" s="36" t="s">
        <v>31</v>
      </c>
      <c r="E47" s="3">
        <f>SUM(E35:E46)</f>
        <v>65401</v>
      </c>
      <c r="F47" s="16">
        <f>SUM(F35:F46)</f>
        <v>56853</v>
      </c>
      <c r="G47" s="17">
        <f>SUM(G35:G46)</f>
        <v>8548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8941.73</v>
      </c>
      <c r="B50" s="16">
        <v>8600</v>
      </c>
      <c r="C50" s="17">
        <f t="shared" ref="C50:C58" si="4">SUM(A50-B50)</f>
        <v>341.72999999999956</v>
      </c>
      <c r="D50" s="20" t="s">
        <v>26</v>
      </c>
      <c r="E50" s="3">
        <v>63962</v>
      </c>
      <c r="F50" s="16">
        <v>76200</v>
      </c>
      <c r="G50" s="17">
        <f t="shared" ref="G50:G58" si="5">SUM(E50-F50)</f>
        <v>-12238</v>
      </c>
      <c r="H50" s="19"/>
    </row>
    <row r="51" spans="1:8" x14ac:dyDescent="0.3">
      <c r="A51" s="3">
        <v>671.64</v>
      </c>
      <c r="B51" s="16">
        <v>190</v>
      </c>
      <c r="C51" s="17">
        <f t="shared" si="4"/>
        <v>481.64</v>
      </c>
      <c r="D51" s="20" t="s">
        <v>23</v>
      </c>
      <c r="E51" s="3">
        <v>3650</v>
      </c>
      <c r="F51" s="16">
        <v>1765</v>
      </c>
      <c r="G51" s="17">
        <f t="shared" si="5"/>
        <v>1885</v>
      </c>
      <c r="H51" s="19"/>
    </row>
    <row r="52" spans="1:8" x14ac:dyDescent="0.3">
      <c r="A52" s="3">
        <v>2028.27</v>
      </c>
      <c r="B52" s="16">
        <v>1200</v>
      </c>
      <c r="C52" s="17">
        <f t="shared" si="4"/>
        <v>828.27</v>
      </c>
      <c r="D52" s="20" t="s">
        <v>12</v>
      </c>
      <c r="E52" s="3">
        <v>16362</v>
      </c>
      <c r="F52" s="16">
        <v>9600</v>
      </c>
      <c r="G52" s="17">
        <f t="shared" si="5"/>
        <v>6762</v>
      </c>
      <c r="H52" s="19"/>
    </row>
    <row r="53" spans="1:8" x14ac:dyDescent="0.3">
      <c r="A53" s="3">
        <v>15526.12</v>
      </c>
      <c r="B53" s="16">
        <v>13700</v>
      </c>
      <c r="C53" s="17">
        <f t="shared" si="4"/>
        <v>1826.1200000000008</v>
      </c>
      <c r="D53" s="20" t="s">
        <v>50</v>
      </c>
      <c r="E53" s="3">
        <v>99603</v>
      </c>
      <c r="F53" s="16">
        <v>111060</v>
      </c>
      <c r="G53" s="17">
        <f t="shared" si="5"/>
        <v>-11457</v>
      </c>
      <c r="H53" s="19"/>
    </row>
    <row r="54" spans="1:8" x14ac:dyDescent="0.3">
      <c r="A54" s="3">
        <v>2373.11</v>
      </c>
      <c r="B54" s="16">
        <v>5925</v>
      </c>
      <c r="C54" s="17">
        <f t="shared" si="4"/>
        <v>-3551.89</v>
      </c>
      <c r="D54" s="20" t="s">
        <v>51</v>
      </c>
      <c r="E54" s="3">
        <v>351768</v>
      </c>
      <c r="F54" s="16">
        <v>312265</v>
      </c>
      <c r="G54" s="17">
        <f t="shared" si="5"/>
        <v>39503</v>
      </c>
      <c r="H54" s="19"/>
    </row>
    <row r="55" spans="1:8" x14ac:dyDescent="0.3">
      <c r="A55" s="3">
        <v>500</v>
      </c>
      <c r="B55" s="16">
        <v>675</v>
      </c>
      <c r="C55" s="17">
        <f t="shared" si="4"/>
        <v>-175</v>
      </c>
      <c r="D55" s="20" t="s">
        <v>52</v>
      </c>
      <c r="E55" s="3">
        <v>5389</v>
      </c>
      <c r="F55" s="16">
        <v>6485</v>
      </c>
      <c r="G55" s="17">
        <f t="shared" si="5"/>
        <v>-1096</v>
      </c>
      <c r="H55" s="19"/>
    </row>
    <row r="56" spans="1:8" x14ac:dyDescent="0.3">
      <c r="A56" s="3">
        <v>2415.84</v>
      </c>
      <c r="B56" s="16">
        <v>9000</v>
      </c>
      <c r="C56" s="17">
        <f>SUM(A56-B56)</f>
        <v>-6584.16</v>
      </c>
      <c r="D56" s="20" t="s">
        <v>53</v>
      </c>
      <c r="E56" s="3">
        <v>105340</v>
      </c>
      <c r="F56" s="16">
        <v>72300</v>
      </c>
      <c r="G56" s="17">
        <f t="shared" si="5"/>
        <v>33040</v>
      </c>
      <c r="H56" s="19"/>
    </row>
    <row r="57" spans="1:8" x14ac:dyDescent="0.3">
      <c r="A57" s="3">
        <v>61300.05</v>
      </c>
      <c r="B57" s="16">
        <v>24500</v>
      </c>
      <c r="C57" s="17">
        <f t="shared" si="4"/>
        <v>36800.050000000003</v>
      </c>
      <c r="D57" s="20" t="s">
        <v>45</v>
      </c>
      <c r="E57" s="3">
        <v>137290</v>
      </c>
      <c r="F57" s="16">
        <v>118300</v>
      </c>
      <c r="G57" s="17">
        <f t="shared" si="5"/>
        <v>18990</v>
      </c>
      <c r="H57" s="19"/>
    </row>
    <row r="58" spans="1:8" x14ac:dyDescent="0.3">
      <c r="A58" s="8">
        <v>1654.11</v>
      </c>
      <c r="B58" s="34">
        <v>2000</v>
      </c>
      <c r="C58" s="17">
        <f t="shared" si="4"/>
        <v>-345.8900000000001</v>
      </c>
      <c r="D58" s="20" t="s">
        <v>42</v>
      </c>
      <c r="E58" s="8">
        <v>15927</v>
      </c>
      <c r="F58" s="34">
        <v>19300</v>
      </c>
      <c r="G58" s="17">
        <f t="shared" si="5"/>
        <v>-3373</v>
      </c>
      <c r="H58" s="19"/>
    </row>
    <row r="59" spans="1:8" x14ac:dyDescent="0.3">
      <c r="A59" s="3">
        <f>SUM(A50:A58)</f>
        <v>95410.87000000001</v>
      </c>
      <c r="B59" s="16">
        <f>SUM(B50:B58)</f>
        <v>65790</v>
      </c>
      <c r="C59" s="17">
        <f>SUM(C50:C58)</f>
        <v>29620.870000000003</v>
      </c>
      <c r="D59" s="36" t="s">
        <v>32</v>
      </c>
      <c r="E59" s="3">
        <f>SUM(E50:E58)</f>
        <v>799291</v>
      </c>
      <c r="F59" s="16">
        <f>SUM(F50:F58)</f>
        <v>727275</v>
      </c>
      <c r="G59" s="17">
        <f>SUM(G50:G58)</f>
        <v>72016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1803.02</v>
      </c>
      <c r="B62" s="16">
        <v>1650</v>
      </c>
      <c r="C62" s="17">
        <f>SUM(A62-B62)</f>
        <v>153.01999999999998</v>
      </c>
      <c r="D62" s="20" t="s">
        <v>26</v>
      </c>
      <c r="E62" s="3">
        <v>14442</v>
      </c>
      <c r="F62" s="16">
        <v>13200</v>
      </c>
      <c r="G62" s="17">
        <f>SUM(E62-F62)</f>
        <v>1242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34</v>
      </c>
      <c r="E66" s="3">
        <v>53</v>
      </c>
      <c r="F66" s="16">
        <v>54</v>
      </c>
      <c r="G66" s="17">
        <f t="shared" si="7"/>
        <v>-1</v>
      </c>
      <c r="H66" s="19"/>
    </row>
    <row r="67" spans="1:8" x14ac:dyDescent="0.3">
      <c r="A67" s="3">
        <v>590</v>
      </c>
      <c r="B67" s="16">
        <v>600</v>
      </c>
      <c r="C67" s="17">
        <f t="shared" si="6"/>
        <v>-10</v>
      </c>
      <c r="D67" s="20" t="s">
        <v>35</v>
      </c>
      <c r="E67" s="3">
        <v>4720</v>
      </c>
      <c r="F67" s="16">
        <v>4800</v>
      </c>
      <c r="G67" s="17">
        <f t="shared" si="7"/>
        <v>-80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2415</v>
      </c>
      <c r="B69" s="16">
        <v>0</v>
      </c>
      <c r="C69" s="17">
        <f t="shared" si="6"/>
        <v>2415</v>
      </c>
      <c r="D69" s="20" t="s">
        <v>37</v>
      </c>
      <c r="E69" s="3">
        <v>10605</v>
      </c>
      <c r="F69" s="16">
        <v>7300</v>
      </c>
      <c r="G69" s="17">
        <f t="shared" si="7"/>
        <v>3305</v>
      </c>
      <c r="H69" s="19"/>
    </row>
    <row r="70" spans="1:8" x14ac:dyDescent="0.3">
      <c r="A70" s="3">
        <v>0</v>
      </c>
      <c r="B70" s="16">
        <v>0</v>
      </c>
      <c r="C70" s="17">
        <f t="shared" si="6"/>
        <v>0</v>
      </c>
      <c r="D70" s="20" t="s">
        <v>38</v>
      </c>
      <c r="E70" s="3">
        <v>67</v>
      </c>
      <c r="F70" s="16">
        <v>0</v>
      </c>
      <c r="G70" s="17">
        <f t="shared" si="7"/>
        <v>67</v>
      </c>
      <c r="H70" s="19"/>
    </row>
    <row r="71" spans="1:8" x14ac:dyDescent="0.3">
      <c r="A71" s="8">
        <v>-1178.95</v>
      </c>
      <c r="B71" s="34">
        <v>-725</v>
      </c>
      <c r="C71" s="35">
        <f t="shared" si="6"/>
        <v>-453.95000000000005</v>
      </c>
      <c r="D71" s="20" t="s">
        <v>12</v>
      </c>
      <c r="E71" s="8">
        <v>-7292</v>
      </c>
      <c r="F71" s="34">
        <v>-5800</v>
      </c>
      <c r="G71" s="17">
        <f>SUM(E71-F71)</f>
        <v>-1492</v>
      </c>
      <c r="H71" s="19"/>
    </row>
    <row r="72" spans="1:8" x14ac:dyDescent="0.3">
      <c r="A72" s="3">
        <f>SUM(A62:A71)</f>
        <v>3629.0700000000006</v>
      </c>
      <c r="B72" s="16">
        <f>SUM(B62:B71)</f>
        <v>1525</v>
      </c>
      <c r="C72" s="17">
        <f>SUM(C62:C71)</f>
        <v>2104.0699999999997</v>
      </c>
      <c r="D72" s="36" t="s">
        <v>32</v>
      </c>
      <c r="E72" s="3">
        <v>22595</v>
      </c>
      <c r="F72" s="16">
        <f>SUM(F62:F71)</f>
        <v>19554</v>
      </c>
      <c r="G72" s="17">
        <f>SUM(E72-F72)</f>
        <v>3041</v>
      </c>
      <c r="H72" s="19"/>
    </row>
    <row r="73" spans="1:8" x14ac:dyDescent="0.3">
      <c r="A73" s="4">
        <f>A72+A59+A47</f>
        <v>107814.60000000002</v>
      </c>
      <c r="B73" s="21">
        <f>SUM(B47+B59+B72)</f>
        <v>73821</v>
      </c>
      <c r="C73" s="22">
        <f>A73-B73</f>
        <v>33993.60000000002</v>
      </c>
      <c r="D73" s="23" t="s">
        <v>40</v>
      </c>
      <c r="E73" s="4">
        <f>E72+E59+E47</f>
        <v>887287</v>
      </c>
      <c r="F73" s="21">
        <f>SUM(F47+F59+F72)</f>
        <v>803682</v>
      </c>
      <c r="G73" s="22">
        <f>E73-F73</f>
        <v>83605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-17054.030000000013</v>
      </c>
      <c r="B76" s="37">
        <f>B31-B73</f>
        <v>10904</v>
      </c>
      <c r="C76" s="38">
        <f>C31-C73</f>
        <v>-27958.030000000021</v>
      </c>
      <c r="D76" s="39" t="s">
        <v>14</v>
      </c>
      <c r="E76" s="50">
        <v>-30039.48</v>
      </c>
      <c r="F76" s="37">
        <f>F31-F73</f>
        <v>-45832</v>
      </c>
      <c r="G76" s="38">
        <f>SUM(E76-F76)</f>
        <v>15792.52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1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2025-09-11T20:38:24Z</dcterms:modified>
</cp:coreProperties>
</file>